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395" yWindow="555" windowWidth="18075" windowHeight="10710" firstSheet="1" activeTab="4"/>
  </bookViews>
  <sheets>
    <sheet name="1 информация о деятельности" sheetId="20" r:id="rId1"/>
    <sheet name="2 МТБ" sheetId="2" r:id="rId2"/>
    <sheet name="3 нуждаемость в спец-тах, воз" sheetId="13" r:id="rId3"/>
    <sheet name="4 данные о лечебной работе в МО" sheetId="22" r:id="rId4"/>
    <sheet name="5 терапия" sheetId="15" r:id="rId5"/>
    <sheet name="6 хирургия" sheetId="16" r:id="rId6"/>
    <sheet name="7 ортодонтия" sheetId="19" r:id="rId7"/>
    <sheet name="8 ортопедия" sheetId="18" r:id="rId8"/>
    <sheet name="9 онкопатология" sheetId="7" r:id="rId9"/>
  </sheets>
  <calcPr calcId="145621" calcOnSave="0"/>
</workbook>
</file>

<file path=xl/calcChain.xml><?xml version="1.0" encoding="utf-8"?>
<calcChain xmlns="http://schemas.openxmlformats.org/spreadsheetml/2006/main">
  <c r="M24" i="15" l="1"/>
  <c r="N24" i="15"/>
  <c r="N61" i="15"/>
  <c r="J61" i="15" l="1"/>
  <c r="H61" i="15"/>
  <c r="S25" i="19" l="1"/>
  <c r="T25" i="19"/>
  <c r="T62" i="19"/>
  <c r="R62" i="19"/>
  <c r="P62" i="19"/>
  <c r="Q62" i="19"/>
  <c r="S62" i="19"/>
  <c r="O62" i="19"/>
  <c r="P25" i="19"/>
  <c r="Q25" i="19"/>
  <c r="R25" i="19"/>
  <c r="O25" i="19"/>
  <c r="AA61" i="16"/>
  <c r="AB61" i="16"/>
  <c r="Z61" i="16"/>
  <c r="Y61" i="16"/>
  <c r="X61" i="16"/>
  <c r="E61" i="15"/>
  <c r="F61" i="15"/>
  <c r="G61" i="15"/>
  <c r="I61" i="15"/>
  <c r="K61" i="15"/>
  <c r="L61" i="15"/>
  <c r="M61" i="15"/>
  <c r="O61" i="15"/>
  <c r="P61" i="15"/>
  <c r="Q61" i="15"/>
  <c r="R61" i="15"/>
  <c r="D61" i="15"/>
  <c r="AD11" i="22"/>
  <c r="X11" i="22" l="1"/>
  <c r="R11" i="22"/>
  <c r="L11" i="22"/>
  <c r="C61" i="7" l="1"/>
  <c r="C62" i="7" s="1"/>
  <c r="D61" i="7"/>
  <c r="E61" i="7"/>
  <c r="E62" i="7" s="1"/>
  <c r="F61" i="7"/>
  <c r="F62" i="7" s="1"/>
  <c r="G61" i="7"/>
  <c r="G62" i="7" s="1"/>
  <c r="H61" i="7"/>
  <c r="I61" i="7"/>
  <c r="I62" i="7" s="1"/>
  <c r="J61" i="7"/>
  <c r="J62" i="7" s="1"/>
  <c r="K61" i="7"/>
  <c r="K62" i="7" s="1"/>
  <c r="L61" i="7"/>
  <c r="M61" i="7"/>
  <c r="M62" i="7" s="1"/>
  <c r="N61" i="7"/>
  <c r="N62" i="7" s="1"/>
  <c r="O61" i="7"/>
  <c r="O62" i="7" s="1"/>
  <c r="P61" i="7"/>
  <c r="Q61" i="7"/>
  <c r="Q62" i="7" s="1"/>
  <c r="R61" i="7"/>
  <c r="R62" i="7" s="1"/>
  <c r="S61" i="7"/>
  <c r="S62" i="7" s="1"/>
  <c r="T61" i="7"/>
  <c r="U61" i="7"/>
  <c r="U62" i="7" s="1"/>
  <c r="V61" i="7"/>
  <c r="V62" i="7" s="1"/>
  <c r="W61" i="7"/>
  <c r="W62" i="7" s="1"/>
  <c r="X61" i="7"/>
  <c r="Y61" i="7"/>
  <c r="Y62" i="7" s="1"/>
  <c r="Z61" i="7"/>
  <c r="Z62" i="7" s="1"/>
  <c r="AA61" i="7"/>
  <c r="AA62" i="7" s="1"/>
  <c r="AB61" i="7"/>
  <c r="AC61" i="7"/>
  <c r="AC62" i="7" s="1"/>
  <c r="AD61" i="7"/>
  <c r="AD62" i="7" s="1"/>
  <c r="AE61" i="7"/>
  <c r="AE62" i="7" s="1"/>
  <c r="AF61" i="7"/>
  <c r="AG61" i="7"/>
  <c r="AG62" i="7" s="1"/>
  <c r="AH61" i="7"/>
  <c r="AH62" i="7" s="1"/>
  <c r="AI61" i="7"/>
  <c r="AI62" i="7" s="1"/>
  <c r="AJ61" i="7"/>
  <c r="AK61" i="7"/>
  <c r="AK62" i="7" s="1"/>
  <c r="AL61" i="7"/>
  <c r="AL62" i="7" s="1"/>
  <c r="AM61" i="7"/>
  <c r="AM62" i="7" s="1"/>
  <c r="AN61" i="7"/>
  <c r="AO61" i="7"/>
  <c r="AO62" i="7" s="1"/>
  <c r="AP61" i="7"/>
  <c r="AP62" i="7" s="1"/>
  <c r="AQ61" i="7"/>
  <c r="AQ62" i="7" s="1"/>
  <c r="AR61" i="7"/>
  <c r="AS61" i="7"/>
  <c r="AS62" i="7" s="1"/>
  <c r="AT61" i="7"/>
  <c r="AT62" i="7" s="1"/>
  <c r="AU61" i="7"/>
  <c r="AU62" i="7" s="1"/>
  <c r="AV61" i="7"/>
  <c r="AW61" i="7"/>
  <c r="AW62" i="7" s="1"/>
  <c r="AX61" i="7"/>
  <c r="AX62" i="7" s="1"/>
  <c r="AY61" i="7"/>
  <c r="AY62" i="7" s="1"/>
  <c r="AZ61" i="7"/>
  <c r="BA61" i="7"/>
  <c r="BA62" i="7" s="1"/>
  <c r="BB61" i="7"/>
  <c r="BB62" i="7" s="1"/>
  <c r="BC61" i="7"/>
  <c r="BC62" i="7" s="1"/>
  <c r="BD61" i="7"/>
  <c r="BE61" i="7"/>
  <c r="BE62" i="7" s="1"/>
  <c r="BF61" i="7"/>
  <c r="BF62" i="7" s="1"/>
  <c r="BG61" i="7"/>
  <c r="BG62" i="7" s="1"/>
  <c r="BH61" i="7"/>
  <c r="BI61" i="7"/>
  <c r="BI62" i="7" s="1"/>
  <c r="BJ61" i="7"/>
  <c r="BJ62" i="7" s="1"/>
  <c r="BK61" i="7"/>
  <c r="BK62" i="7" s="1"/>
  <c r="BL61" i="7"/>
  <c r="BM61" i="7"/>
  <c r="BM62" i="7" s="1"/>
  <c r="BN61" i="7"/>
  <c r="BN62" i="7" s="1"/>
  <c r="BO61" i="7"/>
  <c r="BO62" i="7" s="1"/>
  <c r="BP61" i="7"/>
  <c r="BQ61" i="7"/>
  <c r="BQ62" i="7" s="1"/>
  <c r="BR61" i="7"/>
  <c r="BR62" i="7" s="1"/>
  <c r="BS61" i="7"/>
  <c r="BS62" i="7" s="1"/>
  <c r="BT61" i="7"/>
  <c r="BU61" i="7"/>
  <c r="BU62" i="7" s="1"/>
  <c r="BV61" i="7"/>
  <c r="BV62" i="7" s="1"/>
  <c r="BW61" i="7"/>
  <c r="BW62" i="7" s="1"/>
  <c r="BX61" i="7"/>
  <c r="BY61" i="7"/>
  <c r="BY62" i="7" s="1"/>
  <c r="BZ61" i="7"/>
  <c r="BZ62" i="7" s="1"/>
  <c r="CA61" i="7"/>
  <c r="CA62" i="7" s="1"/>
  <c r="CB61" i="7"/>
  <c r="CC61" i="7"/>
  <c r="CC62" i="7" s="1"/>
  <c r="CD61" i="7"/>
  <c r="CD62" i="7" s="1"/>
  <c r="CE61" i="7"/>
  <c r="CE62" i="7" s="1"/>
  <c r="CF61" i="7"/>
  <c r="CG61" i="7"/>
  <c r="CG62" i="7" s="1"/>
  <c r="CH61" i="7"/>
  <c r="CH62" i="7" s="1"/>
  <c r="CI61" i="7"/>
  <c r="CI62" i="7" s="1"/>
  <c r="CJ61" i="7"/>
  <c r="CL61" i="7"/>
  <c r="CL62" i="7" s="1"/>
  <c r="CM61" i="7"/>
  <c r="CM62" i="7" s="1"/>
  <c r="CN61" i="7"/>
  <c r="CN62" i="7" s="1"/>
  <c r="CO61" i="7"/>
  <c r="CO62" i="7" s="1"/>
  <c r="CP61" i="7"/>
  <c r="CP62" i="7" s="1"/>
  <c r="CQ61" i="7"/>
  <c r="CQ62" i="7" s="1"/>
  <c r="CR61" i="7"/>
  <c r="CR62" i="7" s="1"/>
  <c r="CS61" i="7"/>
  <c r="CS62" i="7" s="1"/>
  <c r="CT61" i="7"/>
  <c r="CT62" i="7" s="1"/>
  <c r="CU61" i="7"/>
  <c r="CU62" i="7" s="1"/>
  <c r="CV61" i="7"/>
  <c r="CV62" i="7" s="1"/>
  <c r="CW61" i="7"/>
  <c r="CW62" i="7" s="1"/>
  <c r="CX61" i="7"/>
  <c r="CX62" i="7" s="1"/>
  <c r="CY61" i="7"/>
  <c r="CY62" i="7" s="1"/>
  <c r="CZ61" i="7"/>
  <c r="CZ62" i="7" s="1"/>
  <c r="DA61" i="7"/>
  <c r="DA62" i="7" s="1"/>
  <c r="DB61" i="7"/>
  <c r="DB62" i="7" s="1"/>
  <c r="DC61" i="7"/>
  <c r="DC62" i="7" s="1"/>
  <c r="DD61" i="7"/>
  <c r="DD62" i="7" s="1"/>
  <c r="DE61" i="7"/>
  <c r="DE62" i="7" s="1"/>
  <c r="DF61" i="7"/>
  <c r="DF62" i="7" s="1"/>
  <c r="CK61" i="7"/>
  <c r="CK62" i="7" s="1"/>
  <c r="D24" i="7"/>
  <c r="D62" i="7" s="1"/>
  <c r="E24" i="7"/>
  <c r="F24" i="7"/>
  <c r="G24" i="7"/>
  <c r="H24" i="7"/>
  <c r="H62" i="7" s="1"/>
  <c r="I24" i="7"/>
  <c r="J24" i="7"/>
  <c r="K24" i="7"/>
  <c r="L24" i="7"/>
  <c r="L62" i="7" s="1"/>
  <c r="M24" i="7"/>
  <c r="N24" i="7"/>
  <c r="O24" i="7"/>
  <c r="P24" i="7"/>
  <c r="P62" i="7" s="1"/>
  <c r="Q24" i="7"/>
  <c r="R24" i="7"/>
  <c r="S24" i="7"/>
  <c r="T24" i="7"/>
  <c r="T62" i="7" s="1"/>
  <c r="U24" i="7"/>
  <c r="V24" i="7"/>
  <c r="W24" i="7"/>
  <c r="X24" i="7"/>
  <c r="X62" i="7" s="1"/>
  <c r="Y24" i="7"/>
  <c r="Z24" i="7"/>
  <c r="AA24" i="7"/>
  <c r="AB24" i="7"/>
  <c r="AB62" i="7" s="1"/>
  <c r="AC24" i="7"/>
  <c r="AD24" i="7"/>
  <c r="AE24" i="7"/>
  <c r="AF24" i="7"/>
  <c r="AF62" i="7" s="1"/>
  <c r="AG24" i="7"/>
  <c r="AH24" i="7"/>
  <c r="AI24" i="7"/>
  <c r="AJ24" i="7"/>
  <c r="AJ62" i="7" s="1"/>
  <c r="AK24" i="7"/>
  <c r="AL24" i="7"/>
  <c r="AM24" i="7"/>
  <c r="AN24" i="7"/>
  <c r="AN62" i="7" s="1"/>
  <c r="AO24" i="7"/>
  <c r="AP24" i="7"/>
  <c r="AQ24" i="7"/>
  <c r="AR24" i="7"/>
  <c r="AR62" i="7" s="1"/>
  <c r="AS24" i="7"/>
  <c r="AT24" i="7"/>
  <c r="AU24" i="7"/>
  <c r="AV24" i="7"/>
  <c r="AV62" i="7" s="1"/>
  <c r="AW24" i="7"/>
  <c r="AX24" i="7"/>
  <c r="AY24" i="7"/>
  <c r="AZ24" i="7"/>
  <c r="AZ62" i="7" s="1"/>
  <c r="BA24" i="7"/>
  <c r="BB24" i="7"/>
  <c r="BC24" i="7"/>
  <c r="BD24" i="7"/>
  <c r="BD62" i="7" s="1"/>
  <c r="BE24" i="7"/>
  <c r="BF24" i="7"/>
  <c r="BG24" i="7"/>
  <c r="BH24" i="7"/>
  <c r="BH62" i="7" s="1"/>
  <c r="BI24" i="7"/>
  <c r="BJ24" i="7"/>
  <c r="BK24" i="7"/>
  <c r="BL24" i="7"/>
  <c r="BL62" i="7" s="1"/>
  <c r="BM24" i="7"/>
  <c r="BN24" i="7"/>
  <c r="BO24" i="7"/>
  <c r="BP24" i="7"/>
  <c r="BP62" i="7" s="1"/>
  <c r="BQ24" i="7"/>
  <c r="BR24" i="7"/>
  <c r="BS24" i="7"/>
  <c r="BT24" i="7"/>
  <c r="BT62" i="7" s="1"/>
  <c r="BU24" i="7"/>
  <c r="BV24" i="7"/>
  <c r="BW24" i="7"/>
  <c r="BX24" i="7"/>
  <c r="BX62" i="7" s="1"/>
  <c r="BY24" i="7"/>
  <c r="BZ24" i="7"/>
  <c r="CA24" i="7"/>
  <c r="CB24" i="7"/>
  <c r="CB62" i="7" s="1"/>
  <c r="CC24" i="7"/>
  <c r="CD24" i="7"/>
  <c r="CE24" i="7"/>
  <c r="CF24" i="7"/>
  <c r="CF62" i="7" s="1"/>
  <c r="CG24" i="7"/>
  <c r="CH24" i="7"/>
  <c r="CI24" i="7"/>
  <c r="CJ24" i="7"/>
  <c r="CJ62" i="7" s="1"/>
  <c r="CK24" i="7"/>
  <c r="CL24" i="7"/>
  <c r="CM24" i="7"/>
  <c r="CN24" i="7"/>
  <c r="CO24" i="7"/>
  <c r="CP24" i="7"/>
  <c r="CQ24" i="7"/>
  <c r="CR24" i="7"/>
  <c r="CS24" i="7"/>
  <c r="CT24" i="7"/>
  <c r="CU24" i="7"/>
  <c r="CV24" i="7"/>
  <c r="CW24" i="7"/>
  <c r="CX24" i="7"/>
  <c r="CY24" i="7"/>
  <c r="CZ24" i="7"/>
  <c r="DA24" i="7"/>
  <c r="DB24" i="7"/>
  <c r="DC24" i="7"/>
  <c r="DD24" i="7"/>
  <c r="DE24" i="7"/>
  <c r="DF24" i="7"/>
  <c r="C24" i="7"/>
  <c r="D63" i="18"/>
  <c r="E63" i="18"/>
  <c r="F63" i="18"/>
  <c r="G63" i="18"/>
  <c r="H63" i="18"/>
  <c r="I63" i="18"/>
  <c r="J63" i="18"/>
  <c r="K63" i="18"/>
  <c r="L63" i="18"/>
  <c r="M63" i="18"/>
  <c r="N63" i="18"/>
  <c r="O63" i="18"/>
  <c r="P63" i="18"/>
  <c r="Q63" i="18"/>
  <c r="R63" i="18"/>
  <c r="S63" i="18"/>
  <c r="T63" i="18"/>
  <c r="U63" i="18"/>
  <c r="V63" i="18"/>
  <c r="W63" i="18"/>
  <c r="X63" i="18"/>
  <c r="Y63" i="18"/>
  <c r="Z63" i="18"/>
  <c r="AA63" i="18"/>
  <c r="AB63" i="18"/>
  <c r="AC63" i="18"/>
  <c r="AD63" i="18"/>
  <c r="AE63" i="18"/>
  <c r="AF63" i="18"/>
  <c r="AG63" i="18"/>
  <c r="AH63" i="18"/>
  <c r="AI63" i="18"/>
  <c r="AJ63" i="18"/>
  <c r="AK63" i="18"/>
  <c r="AL63" i="18"/>
  <c r="AM63" i="18"/>
  <c r="AN63" i="18"/>
  <c r="AO63" i="18"/>
  <c r="AP63" i="18"/>
  <c r="AQ63" i="18"/>
  <c r="AR63" i="18"/>
  <c r="AS63" i="18"/>
  <c r="AT63" i="18"/>
  <c r="AU63" i="18"/>
  <c r="AV63" i="18"/>
  <c r="AW63" i="18"/>
  <c r="AX63" i="18"/>
  <c r="C63" i="18"/>
  <c r="D26" i="18"/>
  <c r="E26" i="18"/>
  <c r="F26" i="18"/>
  <c r="G26" i="18"/>
  <c r="G64" i="18" s="1"/>
  <c r="H26" i="18"/>
  <c r="I26" i="18"/>
  <c r="J26" i="18"/>
  <c r="K26" i="18"/>
  <c r="K64" i="18" s="1"/>
  <c r="L26" i="18"/>
  <c r="M26" i="18"/>
  <c r="N26" i="18"/>
  <c r="O26" i="18"/>
  <c r="O64" i="18" s="1"/>
  <c r="P26" i="18"/>
  <c r="Q26" i="18"/>
  <c r="R26" i="18"/>
  <c r="S26" i="18"/>
  <c r="S64" i="18" s="1"/>
  <c r="T26" i="18"/>
  <c r="U26" i="18"/>
  <c r="V26" i="18"/>
  <c r="W26" i="18"/>
  <c r="W64" i="18" s="1"/>
  <c r="X26" i="18"/>
  <c r="Y26" i="18"/>
  <c r="Z26" i="18"/>
  <c r="AA26" i="18"/>
  <c r="AA64" i="18" s="1"/>
  <c r="AB26" i="18"/>
  <c r="AC26" i="18"/>
  <c r="AD26" i="18"/>
  <c r="AE26" i="18"/>
  <c r="AE64" i="18" s="1"/>
  <c r="AF26" i="18"/>
  <c r="AG26" i="18"/>
  <c r="AH26" i="18"/>
  <c r="AI26" i="18"/>
  <c r="AJ26" i="18"/>
  <c r="AK26" i="18"/>
  <c r="AL26" i="18"/>
  <c r="AM26" i="18"/>
  <c r="AN26" i="18"/>
  <c r="AO26" i="18"/>
  <c r="AP26" i="18"/>
  <c r="AQ26" i="18"/>
  <c r="AR26" i="18"/>
  <c r="AS26" i="18"/>
  <c r="AT26" i="18"/>
  <c r="AU26" i="18"/>
  <c r="AV26" i="18"/>
  <c r="AW26" i="18"/>
  <c r="AX26" i="18"/>
  <c r="C26" i="18"/>
  <c r="AZ62" i="19"/>
  <c r="AY62" i="19"/>
  <c r="AZ25" i="19"/>
  <c r="AY25" i="19"/>
  <c r="AY63" i="19" s="1"/>
  <c r="AK63" i="19"/>
  <c r="AQ63" i="19"/>
  <c r="D62" i="19"/>
  <c r="E62" i="19"/>
  <c r="F62" i="19"/>
  <c r="G62" i="19"/>
  <c r="H62" i="19"/>
  <c r="I62" i="19"/>
  <c r="J62" i="19"/>
  <c r="K62" i="19"/>
  <c r="L62" i="19"/>
  <c r="M62" i="19"/>
  <c r="N62" i="19"/>
  <c r="O63" i="19"/>
  <c r="P63" i="19"/>
  <c r="Q63" i="19"/>
  <c r="R63" i="19"/>
  <c r="S63" i="19"/>
  <c r="T63" i="19"/>
  <c r="U62" i="19"/>
  <c r="V62" i="19"/>
  <c r="V63" i="19" s="1"/>
  <c r="W62" i="19"/>
  <c r="X62" i="19"/>
  <c r="Y62" i="19"/>
  <c r="Z62" i="19"/>
  <c r="Z63" i="19" s="1"/>
  <c r="AA62" i="19"/>
  <c r="AB62" i="19"/>
  <c r="AC62" i="19"/>
  <c r="AD62" i="19"/>
  <c r="AD63" i="19" s="1"/>
  <c r="AE62" i="19"/>
  <c r="AF62" i="19"/>
  <c r="AG62" i="19"/>
  <c r="AG63" i="19" s="1"/>
  <c r="AH62" i="19"/>
  <c r="AH63" i="19" s="1"/>
  <c r="AI62" i="19"/>
  <c r="AI63" i="19" s="1"/>
  <c r="AJ62" i="19"/>
  <c r="AJ63" i="19" s="1"/>
  <c r="AK62" i="19"/>
  <c r="AL62" i="19"/>
  <c r="AL63" i="19" s="1"/>
  <c r="AM62" i="19"/>
  <c r="AM63" i="19" s="1"/>
  <c r="AN62" i="19"/>
  <c r="AN63" i="19" s="1"/>
  <c r="AO62" i="19"/>
  <c r="AO63" i="19" s="1"/>
  <c r="AP62" i="19"/>
  <c r="AP63" i="19" s="1"/>
  <c r="AQ62" i="19"/>
  <c r="AR62" i="19"/>
  <c r="AR63" i="19" s="1"/>
  <c r="AS62" i="19"/>
  <c r="AS63" i="19" s="1"/>
  <c r="AT62" i="19"/>
  <c r="AT63" i="19" s="1"/>
  <c r="AU62" i="19"/>
  <c r="AU63" i="19" s="1"/>
  <c r="AV62" i="19"/>
  <c r="AW62" i="19"/>
  <c r="AW63" i="19" s="1"/>
  <c r="AX62" i="19"/>
  <c r="AX63" i="19" s="1"/>
  <c r="C62" i="19"/>
  <c r="D25" i="19"/>
  <c r="E25" i="19"/>
  <c r="F25" i="19"/>
  <c r="G25" i="19"/>
  <c r="H25" i="19"/>
  <c r="I25" i="19"/>
  <c r="J25" i="19"/>
  <c r="K25" i="19"/>
  <c r="L25" i="19"/>
  <c r="M25" i="19"/>
  <c r="N25" i="19"/>
  <c r="U25" i="19"/>
  <c r="V25" i="19"/>
  <c r="W25" i="19"/>
  <c r="X25" i="19"/>
  <c r="Y25" i="19"/>
  <c r="Z25" i="19"/>
  <c r="AA25" i="19"/>
  <c r="AB25" i="19"/>
  <c r="AC25" i="19"/>
  <c r="AD25" i="19"/>
  <c r="AE25" i="19"/>
  <c r="AF25" i="19"/>
  <c r="AG25" i="19"/>
  <c r="AH25" i="19"/>
  <c r="AI25" i="19"/>
  <c r="AJ25" i="19"/>
  <c r="AK25" i="19"/>
  <c r="AL25" i="19"/>
  <c r="AM25" i="19"/>
  <c r="AN25" i="19"/>
  <c r="AO25" i="19"/>
  <c r="AP25" i="19"/>
  <c r="AQ25" i="19"/>
  <c r="AR25" i="19"/>
  <c r="AS25" i="19"/>
  <c r="AT25" i="19"/>
  <c r="AU25" i="19"/>
  <c r="AV25" i="19"/>
  <c r="AV63" i="19" s="1"/>
  <c r="AW25" i="19"/>
  <c r="AX25" i="19"/>
  <c r="C25" i="19"/>
  <c r="X62" i="16"/>
  <c r="Y62" i="16"/>
  <c r="W61" i="16"/>
  <c r="W62" i="16" s="1"/>
  <c r="X24" i="16"/>
  <c r="Y24" i="16"/>
  <c r="AA24" i="16"/>
  <c r="AB24" i="16"/>
  <c r="W24" i="16"/>
  <c r="D61" i="16"/>
  <c r="D62" i="16" s="1"/>
  <c r="E61" i="16"/>
  <c r="E62" i="16" s="1"/>
  <c r="F61" i="16"/>
  <c r="F62" i="16" s="1"/>
  <c r="G61" i="16"/>
  <c r="G62" i="16" s="1"/>
  <c r="H61" i="16"/>
  <c r="H62" i="16" s="1"/>
  <c r="I61" i="16"/>
  <c r="I62" i="16" s="1"/>
  <c r="J61" i="16"/>
  <c r="K61" i="16"/>
  <c r="K62" i="16" s="1"/>
  <c r="L61" i="16"/>
  <c r="L62" i="16" s="1"/>
  <c r="M61" i="16"/>
  <c r="M62" i="16" s="1"/>
  <c r="N61" i="16"/>
  <c r="N62" i="16" s="1"/>
  <c r="O61" i="16"/>
  <c r="O62" i="16" s="1"/>
  <c r="P61" i="16"/>
  <c r="P62" i="16" s="1"/>
  <c r="Q61" i="16"/>
  <c r="Q62" i="16" s="1"/>
  <c r="R61" i="16"/>
  <c r="R62" i="16" s="1"/>
  <c r="S61" i="16"/>
  <c r="S62" i="16" s="1"/>
  <c r="T61" i="16"/>
  <c r="T62" i="16" s="1"/>
  <c r="U61" i="16"/>
  <c r="U62" i="16" s="1"/>
  <c r="V61" i="16"/>
  <c r="V62" i="16" s="1"/>
  <c r="C61" i="16"/>
  <c r="C62" i="16" s="1"/>
  <c r="D24" i="16"/>
  <c r="E24" i="16"/>
  <c r="F24" i="16"/>
  <c r="G24" i="16"/>
  <c r="H24" i="16"/>
  <c r="I24" i="16"/>
  <c r="K24" i="16"/>
  <c r="L24" i="16"/>
  <c r="M24" i="16"/>
  <c r="N24" i="16"/>
  <c r="O24" i="16"/>
  <c r="P24" i="16"/>
  <c r="Q24" i="16"/>
  <c r="R24" i="16"/>
  <c r="S24" i="16"/>
  <c r="T24" i="16"/>
  <c r="U24" i="16"/>
  <c r="V24" i="16"/>
  <c r="C24" i="16"/>
  <c r="D62" i="15"/>
  <c r="E62" i="15"/>
  <c r="F62" i="15"/>
  <c r="I62" i="15"/>
  <c r="M62" i="15"/>
  <c r="N62" i="15"/>
  <c r="R62" i="15"/>
  <c r="C61" i="15"/>
  <c r="C62" i="15" s="1"/>
  <c r="D24" i="15"/>
  <c r="E24" i="15"/>
  <c r="F24" i="15"/>
  <c r="G24" i="15"/>
  <c r="G62" i="15" s="1"/>
  <c r="H24" i="15"/>
  <c r="H62" i="15" s="1"/>
  <c r="I24" i="15"/>
  <c r="J24" i="15"/>
  <c r="J62" i="15" s="1"/>
  <c r="K24" i="15"/>
  <c r="K62" i="15" s="1"/>
  <c r="L24" i="15"/>
  <c r="L62" i="15" s="1"/>
  <c r="O24" i="15"/>
  <c r="P24" i="15"/>
  <c r="Q24" i="15"/>
  <c r="Q62" i="15" s="1"/>
  <c r="R24" i="15"/>
  <c r="C24" i="15"/>
  <c r="D62" i="22"/>
  <c r="E62" i="22"/>
  <c r="F62" i="22"/>
  <c r="G62" i="22"/>
  <c r="H62" i="22"/>
  <c r="I62" i="22"/>
  <c r="J62" i="22"/>
  <c r="K62" i="22"/>
  <c r="L62" i="22"/>
  <c r="M62" i="22"/>
  <c r="N62" i="22"/>
  <c r="O62" i="22"/>
  <c r="P62" i="22"/>
  <c r="Q62" i="22"/>
  <c r="R62" i="22"/>
  <c r="S62" i="22"/>
  <c r="T62" i="22"/>
  <c r="U62" i="22"/>
  <c r="V62" i="22"/>
  <c r="W62" i="22"/>
  <c r="X62" i="22"/>
  <c r="Y62" i="22"/>
  <c r="Z62" i="22"/>
  <c r="AA62" i="22"/>
  <c r="AB62" i="22"/>
  <c r="AC62" i="22"/>
  <c r="AD62" i="22"/>
  <c r="AE62" i="22"/>
  <c r="AF62" i="22"/>
  <c r="AG62" i="22"/>
  <c r="AH62" i="22"/>
  <c r="AI62" i="22"/>
  <c r="AJ62" i="22"/>
  <c r="AK62" i="22"/>
  <c r="AL62" i="22"/>
  <c r="AM62" i="22"/>
  <c r="AN62" i="22"/>
  <c r="AO62" i="22"/>
  <c r="AP62" i="22"/>
  <c r="AQ62" i="22"/>
  <c r="AR62" i="22"/>
  <c r="AS62" i="22"/>
  <c r="AT62" i="22"/>
  <c r="AU62" i="22"/>
  <c r="AV62" i="22"/>
  <c r="AW62" i="22"/>
  <c r="AX62" i="22"/>
  <c r="AY62" i="22"/>
  <c r="AZ62" i="22"/>
  <c r="BA62" i="22"/>
  <c r="BB62" i="22"/>
  <c r="C62" i="22"/>
  <c r="E25" i="22"/>
  <c r="F25" i="22"/>
  <c r="G25" i="22"/>
  <c r="H25" i="22"/>
  <c r="I25" i="22"/>
  <c r="J25" i="22"/>
  <c r="K25" i="22"/>
  <c r="M25" i="22"/>
  <c r="N25" i="22"/>
  <c r="O25" i="22"/>
  <c r="S25" i="22"/>
  <c r="U25" i="22"/>
  <c r="Y25" i="22"/>
  <c r="AA25" i="22"/>
  <c r="AB25" i="22"/>
  <c r="AE25" i="22"/>
  <c r="AG25" i="22"/>
  <c r="AH25" i="22"/>
  <c r="AI25" i="22"/>
  <c r="AK25" i="22"/>
  <c r="AL25" i="22"/>
  <c r="AM25" i="22"/>
  <c r="AN25" i="22"/>
  <c r="AO25" i="22"/>
  <c r="AQ25" i="22"/>
  <c r="AR25" i="22"/>
  <c r="AS25" i="22"/>
  <c r="AT25" i="22"/>
  <c r="AU25" i="22"/>
  <c r="AW25" i="22"/>
  <c r="AX25" i="22"/>
  <c r="AY25" i="22"/>
  <c r="AZ25" i="22"/>
  <c r="BA25" i="22"/>
  <c r="BB25" i="22"/>
  <c r="C25" i="22"/>
  <c r="E63" i="13"/>
  <c r="Q63" i="13"/>
  <c r="U63" i="13"/>
  <c r="AG63" i="13"/>
  <c r="AK63" i="13"/>
  <c r="AW63" i="13"/>
  <c r="BA63" i="13"/>
  <c r="D62" i="13"/>
  <c r="D63" i="13" s="1"/>
  <c r="E62" i="13"/>
  <c r="F62" i="13"/>
  <c r="F63" i="13" s="1"/>
  <c r="G62" i="13"/>
  <c r="G63" i="13" s="1"/>
  <c r="H62" i="13"/>
  <c r="H63" i="13" s="1"/>
  <c r="I62" i="13"/>
  <c r="J62" i="13"/>
  <c r="J63" i="13" s="1"/>
  <c r="K62" i="13"/>
  <c r="K63" i="13" s="1"/>
  <c r="L62" i="13"/>
  <c r="L63" i="13" s="1"/>
  <c r="M62" i="13"/>
  <c r="N62" i="13"/>
  <c r="N63" i="13" s="1"/>
  <c r="O62" i="13"/>
  <c r="O63" i="13" s="1"/>
  <c r="P62" i="13"/>
  <c r="P63" i="13" s="1"/>
  <c r="Q62" i="13"/>
  <c r="R62" i="13"/>
  <c r="R63" i="13" s="1"/>
  <c r="S62" i="13"/>
  <c r="S63" i="13" s="1"/>
  <c r="T62" i="13"/>
  <c r="T63" i="13" s="1"/>
  <c r="U62" i="13"/>
  <c r="V62" i="13"/>
  <c r="V63" i="13" s="1"/>
  <c r="W62" i="13"/>
  <c r="W63" i="13" s="1"/>
  <c r="X62" i="13"/>
  <c r="X63" i="13" s="1"/>
  <c r="Y62" i="13"/>
  <c r="Z62" i="13"/>
  <c r="Z63" i="13" s="1"/>
  <c r="AA62" i="13"/>
  <c r="AA63" i="13" s="1"/>
  <c r="AB62" i="13"/>
  <c r="AB63" i="13" s="1"/>
  <c r="AC62" i="13"/>
  <c r="AD62" i="13"/>
  <c r="AD63" i="13" s="1"/>
  <c r="AE62" i="13"/>
  <c r="AE63" i="13" s="1"/>
  <c r="AF62" i="13"/>
  <c r="AF63" i="13" s="1"/>
  <c r="AG62" i="13"/>
  <c r="AH62" i="13"/>
  <c r="AH63" i="13" s="1"/>
  <c r="AI62" i="13"/>
  <c r="AI63" i="13" s="1"/>
  <c r="AJ62" i="13"/>
  <c r="AJ63" i="13" s="1"/>
  <c r="AK62" i="13"/>
  <c r="AL62" i="13"/>
  <c r="AL63" i="13" s="1"/>
  <c r="AM62" i="13"/>
  <c r="AM63" i="13" s="1"/>
  <c r="AN62" i="13"/>
  <c r="AN63" i="13" s="1"/>
  <c r="AO62" i="13"/>
  <c r="AP62" i="13"/>
  <c r="AP63" i="13" s="1"/>
  <c r="AQ62" i="13"/>
  <c r="AQ63" i="13" s="1"/>
  <c r="AR62" i="13"/>
  <c r="AR63" i="13" s="1"/>
  <c r="AS62" i="13"/>
  <c r="AT62" i="13"/>
  <c r="AT63" i="13" s="1"/>
  <c r="AU62" i="13"/>
  <c r="AU63" i="13" s="1"/>
  <c r="AV62" i="13"/>
  <c r="AV63" i="13" s="1"/>
  <c r="AW62" i="13"/>
  <c r="AX62" i="13"/>
  <c r="AX63" i="13" s="1"/>
  <c r="AY62" i="13"/>
  <c r="AY63" i="13" s="1"/>
  <c r="AZ62" i="13"/>
  <c r="AZ63" i="13" s="1"/>
  <c r="BA62" i="13"/>
  <c r="BB62" i="13"/>
  <c r="BB63" i="13" s="1"/>
  <c r="BC62" i="13"/>
  <c r="BC63" i="13" s="1"/>
  <c r="BD62" i="13"/>
  <c r="BD63" i="13" s="1"/>
  <c r="BE62" i="13"/>
  <c r="BF62" i="13"/>
  <c r="BF63" i="13" s="1"/>
  <c r="BG62" i="13"/>
  <c r="BG63" i="13" s="1"/>
  <c r="BH62" i="13"/>
  <c r="BH63" i="13" s="1"/>
  <c r="C62" i="13"/>
  <c r="D25" i="13"/>
  <c r="E25" i="13"/>
  <c r="F25" i="13"/>
  <c r="G25" i="13"/>
  <c r="H25" i="13"/>
  <c r="I25" i="13"/>
  <c r="I63" i="13" s="1"/>
  <c r="J25" i="13"/>
  <c r="K25" i="13"/>
  <c r="L25" i="13"/>
  <c r="M25" i="13"/>
  <c r="M63" i="13" s="1"/>
  <c r="N25" i="13"/>
  <c r="O25" i="13"/>
  <c r="P25" i="13"/>
  <c r="Q25" i="13"/>
  <c r="R25" i="13"/>
  <c r="S25" i="13"/>
  <c r="T25" i="13"/>
  <c r="U25" i="13"/>
  <c r="V25" i="13"/>
  <c r="W25" i="13"/>
  <c r="X25" i="13"/>
  <c r="Y25" i="13"/>
  <c r="Y63" i="13" s="1"/>
  <c r="Z25" i="13"/>
  <c r="AA25" i="13"/>
  <c r="AB25" i="13"/>
  <c r="AC25" i="13"/>
  <c r="AC63" i="13" s="1"/>
  <c r="AD25" i="13"/>
  <c r="AE25" i="13"/>
  <c r="AF25" i="13"/>
  <c r="AG25" i="13"/>
  <c r="AH25" i="13"/>
  <c r="AI25" i="13"/>
  <c r="AJ25" i="13"/>
  <c r="AK25" i="13"/>
  <c r="AL25" i="13"/>
  <c r="AM25" i="13"/>
  <c r="AN25" i="13"/>
  <c r="AO25" i="13"/>
  <c r="AO63" i="13" s="1"/>
  <c r="AP25" i="13"/>
  <c r="AQ25" i="13"/>
  <c r="AR25" i="13"/>
  <c r="AS25" i="13"/>
  <c r="AS63" i="13" s="1"/>
  <c r="AT25" i="13"/>
  <c r="AU25" i="13"/>
  <c r="AV25" i="13"/>
  <c r="AW25" i="13"/>
  <c r="AX25" i="13"/>
  <c r="AY25" i="13"/>
  <c r="AZ25" i="13"/>
  <c r="BA25" i="13"/>
  <c r="BB25" i="13"/>
  <c r="BC25" i="13"/>
  <c r="BD25" i="13"/>
  <c r="BE25" i="13"/>
  <c r="BE63" i="13" s="1"/>
  <c r="BF25" i="13"/>
  <c r="BG25" i="13"/>
  <c r="BH25" i="13"/>
  <c r="C25" i="13"/>
  <c r="C63" i="13" s="1"/>
  <c r="G62" i="2"/>
  <c r="K62" i="2"/>
  <c r="W62" i="2"/>
  <c r="AA62" i="2"/>
  <c r="AM62" i="2"/>
  <c r="AQ62" i="2"/>
  <c r="BC62" i="2"/>
  <c r="BG62" i="2"/>
  <c r="D61" i="2"/>
  <c r="F61" i="2"/>
  <c r="G61" i="2"/>
  <c r="H61" i="2"/>
  <c r="I61" i="2"/>
  <c r="J61" i="2"/>
  <c r="K61" i="2"/>
  <c r="L61" i="2"/>
  <c r="M61" i="2"/>
  <c r="N61" i="2"/>
  <c r="O61" i="2"/>
  <c r="O62" i="2" s="1"/>
  <c r="P61" i="2"/>
  <c r="Q61" i="2"/>
  <c r="R61" i="2"/>
  <c r="S61" i="2"/>
  <c r="S62" i="2" s="1"/>
  <c r="T61" i="2"/>
  <c r="U61" i="2"/>
  <c r="V61" i="2"/>
  <c r="W61" i="2"/>
  <c r="X61" i="2"/>
  <c r="Y61" i="2"/>
  <c r="Z61" i="2"/>
  <c r="AA61" i="2"/>
  <c r="AB61" i="2"/>
  <c r="AC61" i="2"/>
  <c r="AD61" i="2"/>
  <c r="AE61" i="2"/>
  <c r="AE62" i="2" s="1"/>
  <c r="AF61" i="2"/>
  <c r="AG61" i="2"/>
  <c r="AH61" i="2"/>
  <c r="AI61" i="2"/>
  <c r="AI62" i="2" s="1"/>
  <c r="AJ61" i="2"/>
  <c r="AK61" i="2"/>
  <c r="AL61" i="2"/>
  <c r="AM61" i="2"/>
  <c r="AN61" i="2"/>
  <c r="AO61" i="2"/>
  <c r="AP61" i="2"/>
  <c r="AQ61" i="2"/>
  <c r="AR61" i="2"/>
  <c r="AS61" i="2"/>
  <c r="AT61" i="2"/>
  <c r="AU61" i="2"/>
  <c r="AU62" i="2" s="1"/>
  <c r="AV61" i="2"/>
  <c r="AW61" i="2"/>
  <c r="AX61" i="2"/>
  <c r="AY61" i="2"/>
  <c r="AY62" i="2" s="1"/>
  <c r="AZ61" i="2"/>
  <c r="BA61" i="2"/>
  <c r="BB61" i="2"/>
  <c r="BC61" i="2"/>
  <c r="BD61" i="2"/>
  <c r="BE61" i="2"/>
  <c r="BF61" i="2"/>
  <c r="BG61" i="2"/>
  <c r="BH61" i="2"/>
  <c r="BI61" i="2"/>
  <c r="BJ61" i="2"/>
  <c r="BK61" i="2"/>
  <c r="BK62" i="2" s="1"/>
  <c r="BL61" i="2"/>
  <c r="BM61" i="2"/>
  <c r="BN61" i="2"/>
  <c r="BO61" i="2"/>
  <c r="BO62" i="2" s="1"/>
  <c r="BP61" i="2"/>
  <c r="BP62" i="2" s="1"/>
  <c r="BQ61" i="2"/>
  <c r="BQ62" i="2" s="1"/>
  <c r="BR61" i="2"/>
  <c r="BR62" i="2" s="1"/>
  <c r="BS61" i="2"/>
  <c r="BS62" i="2" s="1"/>
  <c r="BT61" i="2"/>
  <c r="BT62" i="2" s="1"/>
  <c r="BU61" i="2"/>
  <c r="BU62" i="2" s="1"/>
  <c r="BV61" i="2"/>
  <c r="BV62" i="2" s="1"/>
  <c r="BW61" i="2"/>
  <c r="BW62" i="2" s="1"/>
  <c r="BX61" i="2"/>
  <c r="BX62" i="2" s="1"/>
  <c r="BY61" i="2"/>
  <c r="BY62" i="2" s="1"/>
  <c r="BZ61" i="2"/>
  <c r="BZ62" i="2" s="1"/>
  <c r="CA61" i="2"/>
  <c r="CA62" i="2" s="1"/>
  <c r="CB61" i="2"/>
  <c r="CB62" i="2" s="1"/>
  <c r="CC61" i="2"/>
  <c r="CC62" i="2" s="1"/>
  <c r="CD61" i="2"/>
  <c r="CD62" i="2" s="1"/>
  <c r="CE61" i="2"/>
  <c r="CE62" i="2" s="1"/>
  <c r="D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D61" i="20"/>
  <c r="E61" i="20"/>
  <c r="F61" i="20"/>
  <c r="F62" i="20" s="1"/>
  <c r="G61" i="20"/>
  <c r="G62" i="20" s="1"/>
  <c r="H61" i="20"/>
  <c r="I61" i="20"/>
  <c r="J61" i="20"/>
  <c r="J62" i="20" s="1"/>
  <c r="K61" i="20"/>
  <c r="K62" i="20" s="1"/>
  <c r="L61" i="20"/>
  <c r="M61" i="20"/>
  <c r="N61" i="20"/>
  <c r="N62" i="20" s="1"/>
  <c r="O61" i="20"/>
  <c r="O62" i="20" s="1"/>
  <c r="P61" i="20"/>
  <c r="Q61" i="20"/>
  <c r="R61" i="20"/>
  <c r="R62" i="20" s="1"/>
  <c r="S61" i="20"/>
  <c r="S62" i="20" s="1"/>
  <c r="T61" i="20"/>
  <c r="U61" i="20"/>
  <c r="V61" i="20"/>
  <c r="V62" i="20" s="1"/>
  <c r="W61" i="20"/>
  <c r="W62" i="20" s="1"/>
  <c r="X61" i="20"/>
  <c r="Y61" i="20"/>
  <c r="Z61" i="20"/>
  <c r="Z62" i="20" s="1"/>
  <c r="AA61" i="20"/>
  <c r="AA62" i="20" s="1"/>
  <c r="AB61" i="20"/>
  <c r="AC61" i="20"/>
  <c r="AD61" i="20"/>
  <c r="AD62" i="20" s="1"/>
  <c r="AE61" i="20"/>
  <c r="AE62" i="20" s="1"/>
  <c r="AF61" i="20"/>
  <c r="AG61" i="20"/>
  <c r="AH61" i="20"/>
  <c r="AH62" i="20" s="1"/>
  <c r="AI61" i="20"/>
  <c r="AI62" i="20" s="1"/>
  <c r="AJ61" i="20"/>
  <c r="C61" i="20"/>
  <c r="D24" i="20"/>
  <c r="D62" i="20" s="1"/>
  <c r="E24" i="20"/>
  <c r="E62" i="20" s="1"/>
  <c r="F24" i="20"/>
  <c r="G24" i="20"/>
  <c r="H24" i="20"/>
  <c r="H62" i="20" s="1"/>
  <c r="I24" i="20"/>
  <c r="I62" i="20" s="1"/>
  <c r="J24" i="20"/>
  <c r="K24" i="20"/>
  <c r="L24" i="20"/>
  <c r="L62" i="20" s="1"/>
  <c r="M24" i="20"/>
  <c r="M62" i="20" s="1"/>
  <c r="N24" i="20"/>
  <c r="O24" i="20"/>
  <c r="P24" i="20"/>
  <c r="P62" i="20" s="1"/>
  <c r="Q24" i="20"/>
  <c r="Q62" i="20" s="1"/>
  <c r="R24" i="20"/>
  <c r="S24" i="20"/>
  <c r="T24" i="20"/>
  <c r="T62" i="20" s="1"/>
  <c r="U24" i="20"/>
  <c r="U62" i="20" s="1"/>
  <c r="V24" i="20"/>
  <c r="W24" i="20"/>
  <c r="X24" i="20"/>
  <c r="X62" i="20" s="1"/>
  <c r="Y24" i="20"/>
  <c r="Y62" i="20" s="1"/>
  <c r="Z24" i="20"/>
  <c r="AA24" i="20"/>
  <c r="AB24" i="20"/>
  <c r="AB62" i="20" s="1"/>
  <c r="AC24" i="20"/>
  <c r="AC62" i="20" s="1"/>
  <c r="AD24" i="20"/>
  <c r="AE24" i="20"/>
  <c r="AF24" i="20"/>
  <c r="AF62" i="20" s="1"/>
  <c r="AG24" i="20"/>
  <c r="AG62" i="20" s="1"/>
  <c r="AH24" i="20"/>
  <c r="AI24" i="20"/>
  <c r="AJ24" i="20"/>
  <c r="AJ62" i="20" s="1"/>
  <c r="C24" i="20"/>
  <c r="C62" i="20" s="1"/>
  <c r="BE62" i="2" l="1"/>
  <c r="AO62" i="2"/>
  <c r="AC62" i="2"/>
  <c r="Q62" i="2"/>
  <c r="BD62" i="2"/>
  <c r="AJ62" i="2"/>
  <c r="BA62" i="2"/>
  <c r="AK62" i="2"/>
  <c r="U62" i="2"/>
  <c r="BL62" i="2"/>
  <c r="AZ62" i="2"/>
  <c r="AB62" i="2"/>
  <c r="BN62" i="2"/>
  <c r="BJ62" i="2"/>
  <c r="BF62" i="2"/>
  <c r="BB62" i="2"/>
  <c r="AX62" i="2"/>
  <c r="AT62" i="2"/>
  <c r="AP62" i="2"/>
  <c r="AL62" i="2"/>
  <c r="AH62" i="2"/>
  <c r="AD62" i="2"/>
  <c r="Z62" i="2"/>
  <c r="V62" i="2"/>
  <c r="R62" i="2"/>
  <c r="N62" i="2"/>
  <c r="J62" i="2"/>
  <c r="F62" i="2"/>
  <c r="BM62" i="2"/>
  <c r="AW62" i="2"/>
  <c r="AG62" i="2"/>
  <c r="M62" i="2"/>
  <c r="I62" i="2"/>
  <c r="BI62" i="2"/>
  <c r="AS62" i="2"/>
  <c r="Y62" i="2"/>
  <c r="BH62" i="2"/>
  <c r="AV62" i="2"/>
  <c r="AR62" i="2"/>
  <c r="AN62" i="2"/>
  <c r="AF62" i="2"/>
  <c r="X62" i="2"/>
  <c r="T62" i="2"/>
  <c r="P62" i="2"/>
  <c r="L62" i="2"/>
  <c r="H62" i="2"/>
  <c r="D62" i="2"/>
  <c r="AC63" i="19"/>
  <c r="Y63" i="19"/>
  <c r="U63" i="19"/>
  <c r="M63" i="19"/>
  <c r="I63" i="19"/>
  <c r="E63" i="19"/>
  <c r="C64" i="18"/>
  <c r="AU64" i="18"/>
  <c r="AQ64" i="18"/>
  <c r="AM64" i="18"/>
  <c r="AI64" i="18"/>
  <c r="AF63" i="19"/>
  <c r="AB63" i="19"/>
  <c r="X63" i="19"/>
  <c r="L63" i="19"/>
  <c r="H63" i="19"/>
  <c r="D63" i="19"/>
  <c r="C63" i="19"/>
  <c r="AE63" i="19"/>
  <c r="AA63" i="19"/>
  <c r="W63" i="19"/>
  <c r="K63" i="19"/>
  <c r="G63" i="19"/>
  <c r="AZ63" i="19"/>
  <c r="AW64" i="18"/>
  <c r="AS64" i="18"/>
  <c r="AO64" i="18"/>
  <c r="AK64" i="18"/>
  <c r="AG64" i="18"/>
  <c r="AC64" i="18"/>
  <c r="U64" i="18"/>
  <c r="M64" i="18"/>
  <c r="I64" i="18"/>
  <c r="E64" i="18"/>
  <c r="N63" i="19"/>
  <c r="J63" i="19"/>
  <c r="F63" i="19"/>
  <c r="H64" i="18"/>
  <c r="O63" i="22"/>
  <c r="N63" i="22"/>
  <c r="S63" i="22"/>
  <c r="M63" i="22"/>
  <c r="C63" i="22"/>
  <c r="AU63" i="22"/>
  <c r="AI63" i="22"/>
  <c r="AA63" i="22"/>
  <c r="BA63" i="22"/>
  <c r="AW63" i="22"/>
  <c r="AS63" i="22"/>
  <c r="AO63" i="22"/>
  <c r="AK63" i="22"/>
  <c r="AG63" i="22"/>
  <c r="Y63" i="22"/>
  <c r="U63" i="22"/>
  <c r="I63" i="22"/>
  <c r="E63" i="22"/>
  <c r="AZ63" i="22"/>
  <c r="AR63" i="22"/>
  <c r="AN63" i="22"/>
  <c r="AB63" i="22"/>
  <c r="H63" i="22"/>
  <c r="AQ63" i="22"/>
  <c r="K63" i="22"/>
  <c r="G63" i="22"/>
  <c r="AY63" i="22"/>
  <c r="AM63" i="22"/>
  <c r="AE63" i="22"/>
  <c r="BB63" i="22"/>
  <c r="AX63" i="22"/>
  <c r="AT63" i="22"/>
  <c r="AL63" i="22"/>
  <c r="AH63" i="22"/>
  <c r="J63" i="22"/>
  <c r="F63" i="22"/>
  <c r="AD64" i="18"/>
  <c r="AR64" i="18"/>
  <c r="AT64" i="18"/>
  <c r="AV64" i="18"/>
  <c r="AF64" i="18"/>
  <c r="AP64" i="18"/>
  <c r="AN64" i="18"/>
  <c r="AX64" i="18"/>
  <c r="AL64" i="18"/>
  <c r="AJ64" i="18"/>
  <c r="Q64" i="18"/>
  <c r="X64" i="18"/>
  <c r="V64" i="18"/>
  <c r="T64" i="18"/>
  <c r="J64" i="18"/>
  <c r="R64" i="18"/>
  <c r="P64" i="18"/>
  <c r="AH64" i="18"/>
  <c r="AB64" i="18"/>
  <c r="Y64" i="18"/>
  <c r="Z64" i="18"/>
  <c r="N64" i="18"/>
  <c r="L64" i="18"/>
  <c r="D64" i="18"/>
  <c r="F64" i="18"/>
  <c r="AB62" i="16"/>
  <c r="AA62" i="16"/>
  <c r="P62" i="15"/>
  <c r="O62" i="15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12" i="2"/>
  <c r="E26" i="2" s="1"/>
  <c r="E61" i="2" l="1"/>
  <c r="E62" i="2" s="1"/>
  <c r="G64" i="2"/>
  <c r="C61" i="2" l="1"/>
  <c r="C62" i="2" s="1"/>
  <c r="C26" i="2"/>
  <c r="Z10" i="16" l="1"/>
  <c r="Z11" i="16"/>
  <c r="Z12" i="16"/>
  <c r="Z24" i="16" l="1"/>
  <c r="Z62" i="16" s="1"/>
  <c r="J15" i="16" l="1"/>
  <c r="J24" i="16" s="1"/>
  <c r="J62" i="16" s="1"/>
  <c r="AV25" i="22"/>
  <c r="AV63" i="22" s="1"/>
  <c r="D25" i="22"/>
  <c r="D63" i="22" s="1"/>
  <c r="AJ25" i="22" l="1"/>
  <c r="AJ63" i="22" s="1"/>
  <c r="AP25" i="22"/>
  <c r="AP63" i="22" s="1"/>
  <c r="AC25" i="22"/>
  <c r="AC63" i="22" s="1"/>
  <c r="W25" i="22"/>
  <c r="W63" i="22" s="1"/>
  <c r="Q25" i="22"/>
  <c r="Q63" i="22" s="1"/>
  <c r="AF25" i="22" l="1"/>
  <c r="AF63" i="22" s="1"/>
  <c r="V25" i="22"/>
  <c r="V63" i="22" s="1"/>
  <c r="R25" i="22"/>
  <c r="R63" i="22" s="1"/>
  <c r="P25" i="22"/>
  <c r="P63" i="22" s="1"/>
  <c r="L25" i="22"/>
  <c r="L63" i="22" s="1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13" i="18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12" i="19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11" i="16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11" i="15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12" i="22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12" i="13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D25" i="22" l="1"/>
  <c r="AD63" i="22" s="1"/>
  <c r="A31" i="7"/>
  <c r="A32" i="7" s="1"/>
  <c r="A33" i="7" s="1"/>
  <c r="A34" i="7" s="1"/>
  <c r="A35" i="7" s="1"/>
  <c r="A36" i="7" s="1"/>
  <c r="A33" i="18"/>
  <c r="A34" i="18" s="1"/>
  <c r="A35" i="18" s="1"/>
  <c r="A36" i="18" s="1"/>
  <c r="A37" i="18" s="1"/>
  <c r="A38" i="18" s="1"/>
  <c r="A32" i="19"/>
  <c r="A33" i="19" s="1"/>
  <c r="A34" i="19" s="1"/>
  <c r="A35" i="19" s="1"/>
  <c r="A36" i="19" s="1"/>
  <c r="A37" i="19" s="1"/>
  <c r="A31" i="16"/>
  <c r="A32" i="16" s="1"/>
  <c r="A33" i="16" s="1"/>
  <c r="A34" i="16" s="1"/>
  <c r="A35" i="16" s="1"/>
  <c r="A36" i="16" s="1"/>
  <c r="A31" i="15"/>
  <c r="A32" i="15" s="1"/>
  <c r="A33" i="15" s="1"/>
  <c r="A34" i="15" s="1"/>
  <c r="A35" i="15" s="1"/>
  <c r="A36" i="15" s="1"/>
  <c r="A32" i="22"/>
  <c r="A33" i="22" s="1"/>
  <c r="A34" i="22" s="1"/>
  <c r="A35" i="22" s="1"/>
  <c r="A36" i="22" s="1"/>
  <c r="A37" i="22" s="1"/>
  <c r="A32" i="13"/>
  <c r="A33" i="13" s="1"/>
  <c r="A34" i="13" s="1"/>
  <c r="A35" i="13" s="1"/>
  <c r="A36" i="13" s="1"/>
  <c r="A37" i="13" s="1"/>
  <c r="A33" i="2"/>
  <c r="A34" i="2" s="1"/>
  <c r="A35" i="2" s="1"/>
  <c r="A36" i="2" s="1"/>
  <c r="A37" i="2" s="1"/>
  <c r="A38" i="2" s="1"/>
  <c r="A11" i="20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7" i="7" l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32" i="20"/>
  <c r="A33" i="20" s="1"/>
  <c r="A34" i="20" s="1"/>
  <c r="A35" i="20" s="1"/>
  <c r="A36" i="20" s="1"/>
  <c r="A31" i="20"/>
  <c r="A37" i="15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38" i="22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2" i="22" s="1"/>
  <c r="A53" i="22" s="1"/>
  <c r="A54" i="22" s="1"/>
  <c r="A55" i="22" s="1"/>
  <c r="A56" i="22" s="1"/>
  <c r="A57" i="22" s="1"/>
  <c r="A58" i="22" s="1"/>
  <c r="A59" i="22" s="1"/>
  <c r="A60" i="22" s="1"/>
  <c r="Z25" i="22"/>
  <c r="Z63" i="22" s="1"/>
  <c r="A39" i="18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39" i="13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38" i="13"/>
  <c r="A39" i="2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38" i="19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37" i="16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B9" i="16"/>
  <c r="C9" i="16" s="1"/>
  <c r="D9" i="16" s="1"/>
  <c r="E9" i="16" s="1"/>
  <c r="F9" i="16" s="1"/>
  <c r="G9" i="16" s="1"/>
  <c r="H9" i="16" s="1"/>
  <c r="I9" i="16" s="1"/>
  <c r="J9" i="16" s="1"/>
  <c r="K9" i="16" s="1"/>
  <c r="L9" i="16" s="1"/>
  <c r="M9" i="16" s="1"/>
  <c r="N9" i="16" s="1"/>
  <c r="O9" i="16" s="1"/>
  <c r="P9" i="16" s="1"/>
  <c r="Q9" i="16" s="1"/>
  <c r="R9" i="16" s="1"/>
  <c r="S9" i="16" s="1"/>
  <c r="T9" i="16" s="1"/>
  <c r="U9" i="16" s="1"/>
  <c r="V9" i="16" s="1"/>
  <c r="W9" i="16" s="1"/>
  <c r="X9" i="16" s="1"/>
  <c r="Y9" i="16" s="1"/>
  <c r="Z9" i="16" s="1"/>
  <c r="AB9" i="16" s="1"/>
  <c r="B9" i="20"/>
  <c r="C9" i="20" s="1"/>
  <c r="D9" i="20" s="1"/>
  <c r="E9" i="20" s="1"/>
  <c r="F9" i="20" s="1"/>
  <c r="G9" i="20" s="1"/>
  <c r="H9" i="20" s="1"/>
  <c r="I9" i="20" s="1"/>
  <c r="J9" i="20" s="1"/>
  <c r="K9" i="20" s="1"/>
  <c r="L9" i="20" s="1"/>
  <c r="M9" i="20" s="1"/>
  <c r="N9" i="20" s="1"/>
  <c r="O9" i="20" s="1"/>
  <c r="P9" i="20" s="1"/>
  <c r="Q9" i="20" s="1"/>
  <c r="R9" i="20" s="1"/>
  <c r="S9" i="20" s="1"/>
  <c r="T9" i="20" s="1"/>
  <c r="U9" i="20" s="1"/>
  <c r="V9" i="20" s="1"/>
  <c r="W9" i="20" s="1"/>
  <c r="X9" i="20" s="1"/>
  <c r="Y9" i="20" s="1"/>
  <c r="Z9" i="20" s="1"/>
  <c r="AA9" i="20" s="1"/>
  <c r="AB9" i="20" s="1"/>
  <c r="AC9" i="20" s="1"/>
  <c r="AD9" i="20" s="1"/>
  <c r="AE9" i="20" s="1"/>
  <c r="AF9" i="20" s="1"/>
  <c r="AG9" i="20" s="1"/>
  <c r="AH9" i="20" s="1"/>
  <c r="AI9" i="20" s="1"/>
  <c r="AJ9" i="20" s="1"/>
  <c r="A37" i="20" l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T25" i="22"/>
  <c r="T63" i="22" s="1"/>
  <c r="X25" i="22"/>
  <c r="X63" i="22" s="1"/>
  <c r="B10" i="19"/>
</calcChain>
</file>

<file path=xl/sharedStrings.xml><?xml version="1.0" encoding="utf-8"?>
<sst xmlns="http://schemas.openxmlformats.org/spreadsheetml/2006/main" count="952" uniqueCount="316">
  <si>
    <t>от 0 – 5 лет</t>
  </si>
  <si>
    <t>от 5 – 10 лет</t>
  </si>
  <si>
    <t>свыше 10 лет</t>
  </si>
  <si>
    <t>всего</t>
  </si>
  <si>
    <t>число лиц, получивших зубные протезы</t>
  </si>
  <si>
    <t>Стоматологическая поликлиника</t>
  </si>
  <si>
    <t>ортодонтия</t>
  </si>
  <si>
    <t>стоматологи</t>
  </si>
  <si>
    <t>Специалисты со средним специальным образованием</t>
  </si>
  <si>
    <t>стоматологи-терапевты</t>
  </si>
  <si>
    <t xml:space="preserve">стоматологи детские </t>
  </si>
  <si>
    <t>стоматологи-хирурги</t>
  </si>
  <si>
    <t>ортодонты</t>
  </si>
  <si>
    <t>стоматологи-ортопеды</t>
  </si>
  <si>
    <t>медицинские сестры</t>
  </si>
  <si>
    <t>зубные врачи</t>
  </si>
  <si>
    <t>зубные техники</t>
  </si>
  <si>
    <t>рентгенолаборанты</t>
  </si>
  <si>
    <t>гигиенисты стоматологические</t>
  </si>
  <si>
    <t>Нуждаемость в специалистах</t>
  </si>
  <si>
    <t>20 - 29</t>
  </si>
  <si>
    <t>30-39</t>
  </si>
  <si>
    <t>40-49</t>
  </si>
  <si>
    <t>50-59</t>
  </si>
  <si>
    <t>60 и старше</t>
  </si>
  <si>
    <t>женщин</t>
  </si>
  <si>
    <t>мужчин</t>
  </si>
  <si>
    <t>по форме № 039-2/у "Сводная ведомость учета работы врача-стоматолога (зубного врача) стоматологической поликлиники, кабинета, отделения"</t>
  </si>
  <si>
    <t>Лечебный прием (терапия)</t>
  </si>
  <si>
    <t>Посещений в смену</t>
  </si>
  <si>
    <t>Посещений на 1 санацию</t>
  </si>
  <si>
    <t>Санаций в смену</t>
  </si>
  <si>
    <t>Пломб в смену</t>
  </si>
  <si>
    <t>Пломб на 1 санацию</t>
  </si>
  <si>
    <t>% вылеченного пульпита в 1 посещение от общего количества пульпитов</t>
  </si>
  <si>
    <t>Соотношение неосложненого кариеса к осложненному</t>
  </si>
  <si>
    <t>Шинирование</t>
  </si>
  <si>
    <t>Количество установленых имплантатов</t>
  </si>
  <si>
    <t>Всего</t>
  </si>
  <si>
    <t>Дети 0 - 14 лет</t>
  </si>
  <si>
    <t>Подростки 15 - 17 лет включительно</t>
  </si>
  <si>
    <t>Взрослые старше 18 лет</t>
  </si>
  <si>
    <t>Плановых</t>
  </si>
  <si>
    <t>Экстренных</t>
  </si>
  <si>
    <t>Диагностическая работа</t>
  </si>
  <si>
    <t>ортопантомограмм</t>
  </si>
  <si>
    <t>компьютерных томографий</t>
  </si>
  <si>
    <t>Индекс отсева</t>
  </si>
  <si>
    <t>количество изготовленных зубных протезов</t>
  </si>
  <si>
    <t>Ортопедическая стоматология</t>
  </si>
  <si>
    <t>Таблица 1</t>
  </si>
  <si>
    <t>стоматологические кабинеты (количество)</t>
  </si>
  <si>
    <t>ДДУ</t>
  </si>
  <si>
    <t>ВУЗ</t>
  </si>
  <si>
    <t>школы</t>
  </si>
  <si>
    <t>Сеть стоматологических учреждений и осуществляемые виды медицинской помощи</t>
  </si>
  <si>
    <t xml:space="preserve">терапевтическая </t>
  </si>
  <si>
    <t xml:space="preserve">хирургическая </t>
  </si>
  <si>
    <t xml:space="preserve">ортопедическая </t>
  </si>
  <si>
    <t xml:space="preserve">десткая </t>
  </si>
  <si>
    <t>профилактическая</t>
  </si>
  <si>
    <t>Таблица 2</t>
  </si>
  <si>
    <t>из них приобретено в отчетном году</t>
  </si>
  <si>
    <t>№ п/п</t>
  </si>
  <si>
    <t>количество (всего)</t>
  </si>
  <si>
    <t>срок эксплуатации</t>
  </si>
  <si>
    <t>Таблица 6</t>
  </si>
  <si>
    <t>Таблица 8</t>
  </si>
  <si>
    <t>Таблица 9</t>
  </si>
  <si>
    <t>из них по ортодонтическим показаниям</t>
  </si>
  <si>
    <t>20-24</t>
  </si>
  <si>
    <t>25-29</t>
  </si>
  <si>
    <t>30-34</t>
  </si>
  <si>
    <t>35-39</t>
  </si>
  <si>
    <t>50-54</t>
  </si>
  <si>
    <t>55-59</t>
  </si>
  <si>
    <t>15-17</t>
  </si>
  <si>
    <t>18-19</t>
  </si>
  <si>
    <t>Наименование МО</t>
  </si>
  <si>
    <t>Наименование  МО</t>
  </si>
  <si>
    <t>из них</t>
  </si>
  <si>
    <t>всего физ лиц</t>
  </si>
  <si>
    <t>Наименование территории</t>
  </si>
  <si>
    <t>Проведен онкоскрининг</t>
  </si>
  <si>
    <t>до 14 лет</t>
  </si>
  <si>
    <t>40-44</t>
  </si>
  <si>
    <t>45-49</t>
  </si>
  <si>
    <t>60 и старще</t>
  </si>
  <si>
    <t xml:space="preserve">число лиц с подозрением на онкопатологию </t>
  </si>
  <si>
    <t>число лиц с подтвержденным диагнозом</t>
  </si>
  <si>
    <t>м</t>
  </si>
  <si>
    <t>ж</t>
  </si>
  <si>
    <t>Первичных всего</t>
  </si>
  <si>
    <t>стоматологические установки</t>
  </si>
  <si>
    <t>автоклавы</t>
  </si>
  <si>
    <t>КТ</t>
  </si>
  <si>
    <t>ОПТГ</t>
  </si>
  <si>
    <t>дентальный аппарат</t>
  </si>
  <si>
    <t>Информация о количестве и сроке эксплуатации медицинского оборудования</t>
  </si>
  <si>
    <t>рентгенодиагностическое оборудование</t>
  </si>
  <si>
    <t>Половозрастной  состав  и нуждаемость  в специальностях</t>
  </si>
  <si>
    <t>Половозрастной состав работающих специалистов</t>
  </si>
  <si>
    <t>Операций в смену</t>
  </si>
  <si>
    <t>соотношение операций к  удаленным зубам</t>
  </si>
  <si>
    <t>Хирургическая     стоматология</t>
  </si>
  <si>
    <t>военкоматы</t>
  </si>
  <si>
    <t>стоматология общей практики</t>
  </si>
  <si>
    <t>из них по ОМС</t>
  </si>
  <si>
    <t>Количество аппаратов на 1 пациента, закончившего лечение (по ОМС)</t>
  </si>
  <si>
    <t>Лечение  несъемной аппаратурой (Брекет - системой)</t>
  </si>
  <si>
    <t>Взято</t>
  </si>
  <si>
    <t xml:space="preserve">Всего </t>
  </si>
  <si>
    <t>Диспансерный учет</t>
  </si>
  <si>
    <t>Лечение</t>
  </si>
  <si>
    <t>закончивших этап лечения</t>
  </si>
  <si>
    <t>закончивших лечение в полном объеме</t>
  </si>
  <si>
    <t>Случаи детского протезирования</t>
  </si>
  <si>
    <t xml:space="preserve">съемные </t>
  </si>
  <si>
    <t>частичные</t>
  </si>
  <si>
    <t>полные</t>
  </si>
  <si>
    <t>коронки</t>
  </si>
  <si>
    <t>из них по льготному зубопротезированию</t>
  </si>
  <si>
    <t>починки зубных протезов</t>
  </si>
  <si>
    <t>штампованно - паянных</t>
  </si>
  <si>
    <t>литых</t>
  </si>
  <si>
    <t>Изготовлено одиночных коронок</t>
  </si>
  <si>
    <t>Изготовлено культевых вкладок</t>
  </si>
  <si>
    <t>Изготовлено съемных протезов</t>
  </si>
  <si>
    <t>пластиночных</t>
  </si>
  <si>
    <t>частичных</t>
  </si>
  <si>
    <t>Закончено</t>
  </si>
  <si>
    <t>Всего на "Д" учете</t>
  </si>
  <si>
    <t>снято с "Д" учета</t>
  </si>
  <si>
    <t>Ортодонтия</t>
  </si>
  <si>
    <t>пластмассовых</t>
  </si>
  <si>
    <t>Коронок в мостовидных протезах</t>
  </si>
  <si>
    <t>бюгельных</t>
  </si>
  <si>
    <t xml:space="preserve">из них </t>
  </si>
  <si>
    <t xml:space="preserve">Первичных </t>
  </si>
  <si>
    <t xml:space="preserve">0 - 17 лет </t>
  </si>
  <si>
    <t>18 лет  и старше</t>
  </si>
  <si>
    <t>Ранее санированных</t>
  </si>
  <si>
    <t>Здоровых</t>
  </si>
  <si>
    <t>Таблица 7</t>
  </si>
  <si>
    <t xml:space="preserve">Информация об онкопатологии в стоматологии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</si>
  <si>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Сеть стоматологических учреждений (на основании лицензии на осуществление медицинской деятельности)</t>
  </si>
  <si>
    <t>Осуществляемы виды деятельности стоматологической помощи (на основании лицензии на осуществление медицинской деятельности)</t>
  </si>
  <si>
    <t>Таблица 4</t>
  </si>
  <si>
    <t>Население в муниципальном образовании</t>
  </si>
  <si>
    <t>Информация о  населени в муниципальном образовании</t>
  </si>
  <si>
    <t>Таблица 3</t>
  </si>
  <si>
    <t>Таблица 5</t>
  </si>
  <si>
    <t>Операций синус-лифтинга</t>
  </si>
  <si>
    <t>женских консультации</t>
  </si>
  <si>
    <t>металлокерамических</t>
  </si>
  <si>
    <t>безметалловых</t>
  </si>
  <si>
    <t>Количество ортопедических единиц, изготовленных на имплантах</t>
  </si>
  <si>
    <t>полных</t>
  </si>
  <si>
    <t>аспирационные системы</t>
  </si>
  <si>
    <t>компрессоры</t>
  </si>
  <si>
    <t>всего  физ. лиц</t>
  </si>
  <si>
    <t xml:space="preserve"> Вылечено зубов</t>
  </si>
  <si>
    <t>Удалено зубов</t>
  </si>
  <si>
    <t>Сводная информация по лечебной деятельности медицинской информации</t>
  </si>
  <si>
    <t>радиовизиограф</t>
  </si>
  <si>
    <t>Всего исследований</t>
  </si>
  <si>
    <t>цифровых R - грамм  (RVG + прицельные дентальные снимки)</t>
  </si>
  <si>
    <t>Врожденная  аномалии развития  ЧЛО у детей</t>
  </si>
  <si>
    <t>Врачей-специалистов</t>
  </si>
  <si>
    <t>Средних медицинских работников</t>
  </si>
  <si>
    <t>Врачи-специалисты</t>
  </si>
  <si>
    <t>Санированных</t>
  </si>
  <si>
    <t>Терапевтическая стоматология (качественные показатели)</t>
  </si>
  <si>
    <t>Количество операций</t>
  </si>
  <si>
    <t>Количество операций  на пародонте и тканях преддверия полости рта</t>
  </si>
  <si>
    <t>детей</t>
  </si>
  <si>
    <t>по ОМС</t>
  </si>
  <si>
    <t>Стом отделения при многопрофиль-ных МО</t>
  </si>
  <si>
    <t>Стом кабинеты при многопрофи-льных МО</t>
  </si>
  <si>
    <t>на пром.              предприятиях</t>
  </si>
  <si>
    <t>из них детская поликлиника (как юр лицо)</t>
  </si>
  <si>
    <t>взято в отчетном периоде</t>
  </si>
  <si>
    <t>Количество лиц, закончивших ортодонтическое лечение (полностью, а не этап)</t>
  </si>
  <si>
    <t>в том числе постоянных у детей                  (0-17 лет)</t>
  </si>
  <si>
    <t>Посещений  в смену</t>
  </si>
  <si>
    <t>БУ ХМКСП</t>
  </si>
  <si>
    <t>БУ "Сургутская городская стоматологическая поликлиника № 1"</t>
  </si>
  <si>
    <t xml:space="preserve"> "Сургутская городская стоматологическая поликлиника № 2"</t>
  </si>
  <si>
    <t>БУ  "Нефтеюганская городская стоматологическая поликлиника"</t>
  </si>
  <si>
    <t>МБУ "ДСП" г. Нижневартовск"</t>
  </si>
  <si>
    <t>БУ "Нижневартовская городская стоматологическая поликлиника"</t>
  </si>
  <si>
    <t>БУ "Няганская городская стоматологическая поликлиника"</t>
  </si>
  <si>
    <t>АУ "Урайская городская стоматологическая поликлиника"</t>
  </si>
  <si>
    <t>АУ "Мегионская городская стоматологическая поликлиника"</t>
  </si>
  <si>
    <t>БУ ХМАО-Югры "Радужнинская городская стоматологическая поликлиника"</t>
  </si>
  <si>
    <t>БУ"Лангепасская  городская стоматологическая поликлиника"</t>
  </si>
  <si>
    <t>МАУЗ "Покачевская городская стоматологическая поликлиника"</t>
  </si>
  <si>
    <t>МАУЗ  "Пыть- Яхская городская стоматологическая поликлиника"</t>
  </si>
  <si>
    <t>АУ ХМАО-Югры "Кондинская районная стоматологическая поликлиника"</t>
  </si>
  <si>
    <t>ИТОГО ПО СТОМ. ПОЛИКЛИНИКАМ</t>
  </si>
  <si>
    <t>БУ "Когалымская городская больница"</t>
  </si>
  <si>
    <t>БУ "Югорская городская больница"</t>
  </si>
  <si>
    <t>БУ  "Нефтеюганская районная больница"</t>
  </si>
  <si>
    <t>БУ "Белоярская районная больница"</t>
  </si>
  <si>
    <t>МБУЗ "Октябрьская ЦРБ"</t>
  </si>
  <si>
    <t>БУ ХМАО " Лянторская городская больница</t>
  </si>
  <si>
    <t>БУ "Нижневартовская районная больница"</t>
  </si>
  <si>
    <t>АУ "Советская районная больница"</t>
  </si>
  <si>
    <t>БУ Пионерская районная больница + Алябьевская амбулатория</t>
  </si>
  <si>
    <t>БУ "Березовская ЦРБ"</t>
  </si>
  <si>
    <t>"ХМРБ"</t>
  </si>
  <si>
    <t>БУ ХМАО-Югры Кондинская районная больница</t>
  </si>
  <si>
    <t>БУ ХМАО-Югры санаторий "Юган"</t>
  </si>
  <si>
    <t>БУ "Урайская окружная больница медицинской реабилитации"</t>
  </si>
  <si>
    <t>БУ ОКБ г. Ханты-Мансийск</t>
  </si>
  <si>
    <t>БУ ХМАО- Югры "СОКБ" Сургут</t>
  </si>
  <si>
    <t>БУ "Няганская окружная больница"</t>
  </si>
  <si>
    <t>БУ "Окружной клинический лечебно- реабилитационный центр"</t>
  </si>
  <si>
    <t>КУ "Центр СПИД" Ханты-Мансийск</t>
  </si>
  <si>
    <t>БУ ХМАО-Югры "Клинический врачебно-физкультурный диспансер"</t>
  </si>
  <si>
    <t>КУ ХМАО-ЮГРЫ "Березовский противотуберкулезный диспансер"</t>
  </si>
  <si>
    <t>БУ "Пыть-Яхская окружная клиническая больница"</t>
  </si>
  <si>
    <t>БУ ХМАО-Югры "Сургутская клиническая травматологическая больница"</t>
  </si>
  <si>
    <t>БУ "Федоровская городская больница"</t>
  </si>
  <si>
    <t>БУ "Поликлиника поселка Белый Яр"</t>
  </si>
  <si>
    <t>БУ "Нижнесортымская участковая больница"</t>
  </si>
  <si>
    <t>МБУ "Новоаганская районная больница"</t>
  </si>
  <si>
    <t>КУ "Угутская участковая больница"</t>
  </si>
  <si>
    <t>БУ ХМАО-Югры "Игримская районная больница"</t>
  </si>
  <si>
    <t>Центр ОВП п.Мулымья</t>
  </si>
  <si>
    <t>БУ "Няганская городская поликлиника"</t>
  </si>
  <si>
    <t>БУ " Мегионская городская больница № 2 "</t>
  </si>
  <si>
    <t>АУ ХМАО-Югры "Центр профессиональной патологии"</t>
  </si>
  <si>
    <t>КУ "Ханты-Мансийский клинический противотуберкулезный диспансер"</t>
  </si>
  <si>
    <t>ИТОГО ПО СТОМ. КАБИНЕТАМ</t>
  </si>
  <si>
    <t>ИТОГО ПО ХМАО</t>
  </si>
  <si>
    <t>Количество пациентов, взятых на ортодонтическое лечение                                                                                                 (это не обязательно первичный ортодонтический пациент)</t>
  </si>
  <si>
    <t>КУ ХМАО-Югры "Детский противотуберкулезный санаторий им ЕМ Сагандуковой"</t>
  </si>
  <si>
    <t>31.9</t>
  </si>
  <si>
    <t>зубной врач</t>
  </si>
  <si>
    <t>3,4</t>
  </si>
  <si>
    <t>4,4</t>
  </si>
  <si>
    <t>7,25</t>
  </si>
  <si>
    <t>1,1</t>
  </si>
  <si>
    <t>5,8</t>
  </si>
  <si>
    <t>6,0</t>
  </si>
  <si>
    <t>мужчина 1977 г.р, экстрамедуллярная плазмоцитома</t>
  </si>
  <si>
    <t>женщина 1963 г.р, плоскоклеточный ороговевающий рак дна полости рта</t>
  </si>
  <si>
    <t>женщина 1957 г.р, остеобластокластома</t>
  </si>
  <si>
    <t>женщина 1961 г.р, карцинома слюнной железы</t>
  </si>
  <si>
    <t>женщина 1962 г.р, плоскоклеточный рак дна полости рта</t>
  </si>
  <si>
    <t xml:space="preserve">        Подтвержденные диагнозы за 2017 год.</t>
  </si>
  <si>
    <t>1. Фиброзный эпулис нижней челюсти слева.</t>
  </si>
  <si>
    <t>2. Липома околоушной жевательной области справа.</t>
  </si>
  <si>
    <t>3. Гигантоклеточный эпулис нижней челюсти справа.</t>
  </si>
  <si>
    <t>4. Фиброма щеки слева.</t>
  </si>
  <si>
    <t>5. Папилома верхней губы.</t>
  </si>
  <si>
    <t>6. Фиброзный эпулис верхней челюсти справа.</t>
  </si>
  <si>
    <t xml:space="preserve">   Подтвержденные диагнозы за 2018 год.</t>
  </si>
  <si>
    <t>1. Рак нижней губы.</t>
  </si>
  <si>
    <t>2. Фиброзная дисплазия верхней челюсти слева.</t>
  </si>
  <si>
    <t>3. Фиброзный эпулис верхней челюсти слева.</t>
  </si>
  <si>
    <t>4. Папилома нижней губы справа.</t>
  </si>
  <si>
    <t>5. Фиброма языка.</t>
  </si>
  <si>
    <t>7. Фиброзный эпулис нижней челюсти слева.</t>
  </si>
  <si>
    <t>8. Фиброзный эпулис верхней челюсти слева.</t>
  </si>
  <si>
    <t>Диагноз:Злокачественная фиброзная гистиоцитома правой половины лица:височной, скуловой, щечной областей.</t>
  </si>
  <si>
    <t>2 клиническая группа ПГИ:Злокачественная фиброзная гистиоцитома (С 49.0)</t>
  </si>
  <si>
    <t>C-r боковой поверхности языка слева Т2N2M0, метастазы в лимфоузлы шеи слева  III стадия, II клиническая группа</t>
  </si>
  <si>
    <t>C02.8 Злокачественное новообразование корня языка</t>
  </si>
  <si>
    <t>C00.1 Наружной поверхности нижней губы</t>
  </si>
  <si>
    <t>C10.2 Саркома ротоглотки</t>
  </si>
  <si>
    <t>C00.4 Внутренней поверхности нижней губы</t>
  </si>
  <si>
    <t>1. умеренно дифференцированный плоскоклеточный ороговевающий рак (твёрдое нёбо)</t>
  </si>
  <si>
    <t>2. умеренно дифференцированная плоскоклеточная карцинома языка</t>
  </si>
  <si>
    <t>Карцинома полости рта</t>
  </si>
  <si>
    <t xml:space="preserve"> </t>
  </si>
  <si>
    <t>1. Плоскоклеточный рак языка</t>
  </si>
  <si>
    <t>2.Плоскоклеточный рак слизистой оболочки полости рта</t>
  </si>
  <si>
    <t>ЗНО СПИНКИ ЯЗЫКА   (С02.0)</t>
  </si>
  <si>
    <t>рак слизистой языка 1 ст. (С 02.0) 1956 г.р. ж</t>
  </si>
  <si>
    <t>С00 Рак дна полости рта</t>
  </si>
  <si>
    <t>С03.1 образование слиз.оболочки альвеолярн.отрост.н.ч.слева</t>
  </si>
  <si>
    <t>С02.1 Рак боковой пов-ти языка с права</t>
  </si>
  <si>
    <t>добавить в тексте гр.9,10</t>
  </si>
  <si>
    <t xml:space="preserve"> С 00             Cr слизистой губы 1 ст</t>
  </si>
  <si>
    <t xml:space="preserve"> С 10.2                  Cr ротоглотки</t>
  </si>
  <si>
    <t xml:space="preserve">С 02.1       Cr языка Ш ст с метастазами  </t>
  </si>
  <si>
    <t>Плоскоклеточная ораговевающая карцинома дна полости рта.С04.0</t>
  </si>
  <si>
    <t>Умеренно дифференцированная карцинома дна полости рта. С04.0</t>
  </si>
  <si>
    <t>Плоскоклеточная карцинома дна полости рта. С04.0</t>
  </si>
  <si>
    <t>Умеренно дифференцированный плоскоклеточный рак языка. С02</t>
  </si>
  <si>
    <t>Плоскоклеточная ораговевающая  карцинома боковой поверхности языка. С02.1</t>
  </si>
  <si>
    <t>Рак корня языка</t>
  </si>
  <si>
    <t>Рак слизистой оболочки полости</t>
  </si>
  <si>
    <t>2018г. С02.1 Плоскоклеточный ороговевающий рак языка</t>
  </si>
  <si>
    <t>рак языка 1 жен 66 лет, 1 муж 27 лет</t>
  </si>
  <si>
    <t>рак дна полости рта 1 муж 57 лет</t>
  </si>
  <si>
    <t>КУ ХМАО- Югры "Сургутский клинический противотуберкулезный диспансер"</t>
  </si>
  <si>
    <t>посмотреть по прошлому году и внести данные</t>
  </si>
  <si>
    <t>2017гЛимфома D10.3</t>
  </si>
  <si>
    <t>Лейкоплакия языка D10.3</t>
  </si>
  <si>
    <t>Карцинома альвеолярного отростка верхней челюсти K06.82</t>
  </si>
  <si>
    <t>2018ДНО С02.8</t>
  </si>
  <si>
    <t>Фиброзный эпулис подъязычной области К13.2</t>
  </si>
  <si>
    <t>Лейкоплакия слизистой твердого неба D10.5</t>
  </si>
  <si>
    <t>ДНО корня языка D10.1</t>
  </si>
  <si>
    <t>1/16,89</t>
  </si>
  <si>
    <t>1/23,43</t>
  </si>
  <si>
    <t>6,6/1</t>
  </si>
  <si>
    <t>6,26/1</t>
  </si>
  <si>
    <t>1/78,79</t>
  </si>
  <si>
    <t>1/80,74</t>
  </si>
  <si>
    <t>6,2</t>
  </si>
  <si>
    <t>из медведя</t>
  </si>
  <si>
    <t>% санированных       от первичных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</si>
</sst>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14" applyNumberFormat="0" applyAlignment="0" applyProtection="0"/>
    <xf numFmtId="0" fontId="18" fillId="7" borderId="0" applyNumberFormat="0" applyBorder="0" applyAlignment="0" applyProtection="0"/>
    <xf numFmtId="0" fontId="29" fillId="0" borderId="0"/>
    <xf numFmtId="0" fontId="37" fillId="0" borderId="0"/>
  </cellStyleXfs>
  <cellXfs count="564">
    <xf numFmtId="0" fontId="0" fillId="0" borderId="0" xfId="0"/>
    <xf numFmtId="0" fontId="5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/>
    <xf numFmtId="0" fontId="10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9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21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8" fillId="5" borderId="1" xfId="3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textRotation="90" wrapText="1"/>
    </xf>
    <xf numFmtId="0" fontId="25" fillId="0" borderId="0" xfId="0" applyFont="1"/>
    <xf numFmtId="0" fontId="25" fillId="2" borderId="1" xfId="0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25" fillId="2" borderId="2" xfId="0" applyFont="1" applyFill="1" applyBorder="1" applyAlignment="1">
      <alignment horizontal="center" wrapText="1"/>
    </xf>
    <xf numFmtId="0" fontId="25" fillId="0" borderId="0" xfId="0" applyFont="1" applyAlignment="1">
      <alignment horizontal="center"/>
    </xf>
    <xf numFmtId="0" fontId="21" fillId="0" borderId="0" xfId="0" applyFont="1"/>
    <xf numFmtId="0" fontId="0" fillId="0" borderId="0" xfId="0"/>
    <xf numFmtId="0" fontId="30" fillId="0" borderId="0" xfId="0" applyFont="1"/>
    <xf numFmtId="0" fontId="3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/>
    <xf numFmtId="0" fontId="19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textRotation="90" wrapText="1"/>
    </xf>
    <xf numFmtId="0" fontId="1" fillId="9" borderId="0" xfId="0" applyFont="1" applyFill="1"/>
    <xf numFmtId="0" fontId="13" fillId="9" borderId="0" xfId="0" applyFont="1" applyFill="1" applyAlignment="1">
      <alignment horizontal="center" vertical="center"/>
    </xf>
    <xf numFmtId="0" fontId="25" fillId="9" borderId="0" xfId="0" applyFont="1" applyFill="1"/>
    <xf numFmtId="0" fontId="9" fillId="9" borderId="0" xfId="0" applyFont="1" applyFill="1"/>
    <xf numFmtId="0" fontId="19" fillId="9" borderId="0" xfId="0" applyFont="1" applyFill="1"/>
    <xf numFmtId="0" fontId="1" fillId="10" borderId="0" xfId="0" applyFont="1" applyFill="1"/>
    <xf numFmtId="0" fontId="19" fillId="10" borderId="0" xfId="0" applyFont="1" applyFill="1" applyAlignment="1">
      <alignment horizontal="center"/>
    </xf>
    <xf numFmtId="0" fontId="13" fillId="10" borderId="0" xfId="0" applyFont="1" applyFill="1" applyAlignment="1">
      <alignment horizontal="center" vertical="center"/>
    </xf>
    <xf numFmtId="0" fontId="25" fillId="10" borderId="0" xfId="0" applyFont="1" applyFill="1"/>
    <xf numFmtId="0" fontId="9" fillId="11" borderId="0" xfId="0" applyFont="1" applyFill="1"/>
    <xf numFmtId="0" fontId="19" fillId="2" borderId="0" xfId="0" applyFont="1" applyFill="1" applyAlignment="1">
      <alignment horizontal="center"/>
    </xf>
    <xf numFmtId="0" fontId="19" fillId="10" borderId="0" xfId="0" applyNumberFormat="1" applyFont="1" applyFill="1" applyAlignment="1">
      <alignment vertical="center"/>
    </xf>
    <xf numFmtId="0" fontId="19" fillId="9" borderId="0" xfId="0" applyFont="1" applyFill="1" applyAlignment="1">
      <alignment horizontal="center" vertical="center"/>
    </xf>
    <xf numFmtId="0" fontId="25" fillId="0" borderId="1" xfId="0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0" fillId="0" borderId="0" xfId="0" applyFill="1"/>
    <xf numFmtId="0" fontId="1" fillId="0" borderId="0" xfId="0" applyFont="1" applyFill="1"/>
    <xf numFmtId="0" fontId="4" fillId="2" borderId="0" xfId="0" applyFont="1" applyFill="1"/>
    <xf numFmtId="0" fontId="2" fillId="2" borderId="0" xfId="0" applyFont="1" applyFill="1"/>
    <xf numFmtId="0" fontId="19" fillId="0" borderId="0" xfId="0" applyNumberFormat="1" applyFont="1" applyFill="1" applyAlignment="1">
      <alignment vertical="center"/>
    </xf>
    <xf numFmtId="0" fontId="19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25" fillId="0" borderId="0" xfId="0" applyFont="1" applyFill="1"/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8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7" fillId="0" borderId="0" xfId="0" applyFont="1" applyAlignment="1">
      <alignment wrapText="1"/>
    </xf>
    <xf numFmtId="0" fontId="24" fillId="0" borderId="0" xfId="0" applyFont="1" applyFill="1"/>
    <xf numFmtId="0" fontId="27" fillId="0" borderId="0" xfId="0" applyFont="1" applyFill="1"/>
    <xf numFmtId="0" fontId="23" fillId="0" borderId="0" xfId="0" applyFont="1" applyFill="1"/>
    <xf numFmtId="0" fontId="23" fillId="0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22" fillId="0" borderId="0" xfId="0" applyFont="1" applyFill="1"/>
    <xf numFmtId="0" fontId="22" fillId="0" borderId="0" xfId="0" applyFont="1" applyFill="1" applyAlignment="1">
      <alignment vertical="center"/>
    </xf>
    <xf numFmtId="0" fontId="22" fillId="0" borderId="0" xfId="0" applyFont="1" applyFill="1" applyAlignment="1"/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9" fillId="0" borderId="6" xfId="0" applyFont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center" wrapText="1"/>
    </xf>
    <xf numFmtId="0" fontId="34" fillId="0" borderId="1" xfId="0" applyFont="1" applyBorder="1" applyAlignment="1">
      <alignment horizontal="center"/>
    </xf>
    <xf numFmtId="0" fontId="33" fillId="0" borderId="1" xfId="0" applyFont="1" applyFill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25" fillId="0" borderId="6" xfId="0" applyFont="1" applyFill="1" applyBorder="1" applyAlignment="1">
      <alignment horizontal="center"/>
    </xf>
    <xf numFmtId="0" fontId="25" fillId="0" borderId="1" xfId="0" applyNumberFormat="1" applyFont="1" applyFill="1" applyBorder="1" applyAlignment="1">
      <alignment horizontal="center"/>
    </xf>
    <xf numFmtId="0" fontId="7" fillId="0" borderId="0" xfId="0" applyFont="1" applyAlignment="1">
      <alignment textRotation="90" wrapText="1"/>
    </xf>
    <xf numFmtId="0" fontId="28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25" fillId="0" borderId="5" xfId="0" applyFont="1" applyBorder="1" applyAlignment="1">
      <alignment horizontal="center" wrapText="1"/>
    </xf>
    <xf numFmtId="0" fontId="25" fillId="0" borderId="2" xfId="0" applyFont="1" applyBorder="1" applyAlignment="1">
      <alignment horizontal="center"/>
    </xf>
    <xf numFmtId="0" fontId="21" fillId="0" borderId="5" xfId="0" applyFont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top" wrapText="1"/>
    </xf>
    <xf numFmtId="0" fontId="7" fillId="0" borderId="1" xfId="3" applyFont="1" applyFill="1" applyBorder="1" applyAlignment="1">
      <alignment horizontal="center" wrapText="1"/>
    </xf>
    <xf numFmtId="0" fontId="7" fillId="0" borderId="1" xfId="2" applyFont="1" applyFill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19" fillId="0" borderId="0" xfId="0" applyFont="1" applyAlignment="1"/>
    <xf numFmtId="0" fontId="8" fillId="5" borderId="2" xfId="3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 wrapText="1"/>
    </xf>
    <xf numFmtId="0" fontId="25" fillId="0" borderId="0" xfId="0" applyFont="1" applyAlignment="1"/>
    <xf numFmtId="0" fontId="1" fillId="0" borderId="1" xfId="0" applyFont="1" applyFill="1" applyBorder="1" applyAlignment="1">
      <alignment horizontal="left" vertical="center" wrapText="1"/>
    </xf>
    <xf numFmtId="0" fontId="3" fillId="12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3" fillId="12" borderId="6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9" fillId="12" borderId="1" xfId="0" applyFont="1" applyFill="1" applyBorder="1" applyAlignment="1">
      <alignment horizontal="center"/>
    </xf>
    <xf numFmtId="0" fontId="0" fillId="12" borderId="1" xfId="0" applyFill="1" applyBorder="1"/>
    <xf numFmtId="0" fontId="0" fillId="8" borderId="1" xfId="0" applyFill="1" applyBorder="1"/>
    <xf numFmtId="0" fontId="1" fillId="9" borderId="1" xfId="0" applyFont="1" applyFill="1" applyBorder="1" applyAlignment="1">
      <alignment horizontal="left" vertical="center" wrapText="1"/>
    </xf>
    <xf numFmtId="0" fontId="1" fillId="9" borderId="1" xfId="0" applyFont="1" applyFill="1" applyBorder="1" applyAlignment="1">
      <alignment vertical="center" wrapText="1"/>
    </xf>
    <xf numFmtId="0" fontId="1" fillId="9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center"/>
    </xf>
    <xf numFmtId="0" fontId="26" fillId="9" borderId="1" xfId="0" applyFont="1" applyFill="1" applyBorder="1" applyAlignment="1">
      <alignment horizontal="left" vertical="center" wrapText="1"/>
    </xf>
    <xf numFmtId="1" fontId="26" fillId="0" borderId="2" xfId="0" applyNumberFormat="1" applyFont="1" applyFill="1" applyBorder="1" applyAlignment="1">
      <alignment horizontal="center" vertical="center" wrapText="1"/>
    </xf>
    <xf numFmtId="1" fontId="26" fillId="0" borderId="1" xfId="0" applyNumberFormat="1" applyFont="1" applyFill="1" applyBorder="1" applyAlignment="1">
      <alignment horizontal="center" vertical="center"/>
    </xf>
    <xf numFmtId="1" fontId="26" fillId="0" borderId="1" xfId="0" applyNumberFormat="1" applyFont="1" applyFill="1" applyBorder="1" applyAlignment="1">
      <alignment horizontal="center" vertical="center" wrapText="1"/>
    </xf>
    <xf numFmtId="0" fontId="36" fillId="0" borderId="0" xfId="0" applyFont="1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0" fillId="0" borderId="0" xfId="0" applyFill="1" applyBorder="1"/>
    <xf numFmtId="0" fontId="35" fillId="9" borderId="1" xfId="0" applyFont="1" applyFill="1" applyBorder="1" applyAlignment="1">
      <alignment horizontal="left" vertical="center" wrapText="1"/>
    </xf>
    <xf numFmtId="0" fontId="35" fillId="9" borderId="6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wrapText="1"/>
    </xf>
    <xf numFmtId="0" fontId="35" fillId="0" borderId="1" xfId="0" applyFont="1" applyFill="1" applyBorder="1" applyAlignment="1">
      <alignment horizontal="center"/>
    </xf>
    <xf numFmtId="0" fontId="35" fillId="0" borderId="1" xfId="0" applyFont="1" applyBorder="1" applyAlignment="1">
      <alignment horizontal="center" vertical="center"/>
    </xf>
    <xf numFmtId="0" fontId="26" fillId="13" borderId="1" xfId="0" applyFont="1" applyFill="1" applyBorder="1" applyAlignment="1">
      <alignment horizontal="center" vertical="center" wrapText="1"/>
    </xf>
    <xf numFmtId="0" fontId="26" fillId="13" borderId="1" xfId="0" applyFont="1" applyFill="1" applyBorder="1" applyAlignment="1">
      <alignment horizontal="center" vertical="center"/>
    </xf>
    <xf numFmtId="0" fontId="0" fillId="0" borderId="0" xfId="0"/>
    <xf numFmtId="164" fontId="1" fillId="0" borderId="1" xfId="0" applyNumberFormat="1" applyFont="1" applyFill="1" applyBorder="1" applyAlignment="1">
      <alignment horizontal="center" vertical="center"/>
    </xf>
    <xf numFmtId="1" fontId="26" fillId="2" borderId="2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1" fontId="26" fillId="2" borderId="1" xfId="0" applyNumberFormat="1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1" fontId="26" fillId="0" borderId="2" xfId="0" applyNumberFormat="1" applyFont="1" applyFill="1" applyBorder="1" applyAlignment="1">
      <alignment horizontal="center" wrapText="1"/>
    </xf>
    <xf numFmtId="1" fontId="26" fillId="0" borderId="1" xfId="0" applyNumberFormat="1" applyFont="1" applyFill="1" applyBorder="1" applyAlignment="1">
      <alignment horizontal="center" wrapText="1"/>
    </xf>
    <xf numFmtId="0" fontId="1" fillId="8" borderId="6" xfId="0" applyFont="1" applyFill="1" applyBorder="1" applyAlignment="1">
      <alignment horizontal="center" vertical="center"/>
    </xf>
    <xf numFmtId="20" fontId="1" fillId="0" borderId="1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35" fillId="13" borderId="1" xfId="0" applyFont="1" applyFill="1" applyBorder="1" applyAlignment="1">
      <alignment horizontal="center" vertical="center"/>
    </xf>
    <xf numFmtId="0" fontId="35" fillId="13" borderId="1" xfId="0" applyFont="1" applyFill="1" applyBorder="1" applyAlignment="1">
      <alignment horizontal="center" vertical="center" wrapText="1"/>
    </xf>
    <xf numFmtId="0" fontId="35" fillId="13" borderId="6" xfId="0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0" fillId="0" borderId="0" xfId="0"/>
    <xf numFmtId="0" fontId="1" fillId="8" borderId="1" xfId="0" applyFont="1" applyFill="1" applyBorder="1" applyAlignment="1">
      <alignment horizontal="center" vertical="center"/>
    </xf>
    <xf numFmtId="49" fontId="26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1" fillId="0" borderId="1" xfId="0" applyNumberFormat="1" applyFont="1" applyFill="1" applyBorder="1" applyAlignment="1">
      <alignment horizontal="center" vertical="center"/>
    </xf>
    <xf numFmtId="0" fontId="1" fillId="8" borderId="0" xfId="0" applyFont="1" applyFill="1"/>
    <xf numFmtId="0" fontId="0" fillId="0" borderId="0" xfId="0"/>
    <xf numFmtId="0" fontId="7" fillId="9" borderId="6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0" xfId="0" applyFont="1" applyFill="1"/>
    <xf numFmtId="0" fontId="0" fillId="0" borderId="0" xfId="0"/>
    <xf numFmtId="0" fontId="26" fillId="0" borderId="6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0" fillId="0" borderId="0" xfId="0" applyFill="1"/>
    <xf numFmtId="1" fontId="26" fillId="2" borderId="2" xfId="0" applyNumberFormat="1" applyFont="1" applyFill="1" applyBorder="1" applyAlignment="1">
      <alignment horizontal="center" vertical="center" wrapText="1"/>
    </xf>
    <xf numFmtId="1" fontId="26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0" fontId="0" fillId="0" borderId="0" xfId="0"/>
    <xf numFmtId="0" fontId="1" fillId="0" borderId="2" xfId="0" applyFont="1" applyFill="1" applyBorder="1" applyAlignment="1">
      <alignment horizontal="center" vertical="center" wrapText="1"/>
    </xf>
    <xf numFmtId="0" fontId="26" fillId="8" borderId="1" xfId="0" applyFont="1" applyFill="1" applyBorder="1" applyAlignment="1">
      <alignment horizontal="center" vertical="center"/>
    </xf>
    <xf numFmtId="0" fontId="0" fillId="0" borderId="0" xfId="0"/>
    <xf numFmtId="0" fontId="2" fillId="9" borderId="6" xfId="0" applyFont="1" applyFill="1" applyBorder="1" applyAlignment="1">
      <alignment horizontal="left" vertical="center" wrapText="1"/>
    </xf>
    <xf numFmtId="0" fontId="1" fillId="0" borderId="1" xfId="0" applyFont="1" applyFill="1" applyBorder="1"/>
    <xf numFmtId="9" fontId="26" fillId="0" borderId="1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wrapText="1"/>
    </xf>
    <xf numFmtId="0" fontId="27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 applyFill="1"/>
    <xf numFmtId="3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0" fillId="8" borderId="0" xfId="0" applyFill="1"/>
    <xf numFmtId="0" fontId="0" fillId="8" borderId="0" xfId="0" applyFill="1" applyAlignment="1">
      <alignment wrapText="1"/>
    </xf>
    <xf numFmtId="3" fontId="26" fillId="0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19" fillId="0" borderId="1" xfId="0" applyFont="1" applyBorder="1" applyAlignment="1">
      <alignment horizontal="center"/>
    </xf>
    <xf numFmtId="0" fontId="26" fillId="0" borderId="1" xfId="0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26" fillId="2" borderId="1" xfId="0" applyNumberFormat="1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 wrapText="1"/>
    </xf>
    <xf numFmtId="0" fontId="26" fillId="14" borderId="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12" borderId="1" xfId="0" applyFont="1" applyFill="1" applyBorder="1"/>
    <xf numFmtId="0" fontId="1" fillId="8" borderId="1" xfId="0" applyFont="1" applyFill="1" applyBorder="1"/>
    <xf numFmtId="0" fontId="1" fillId="1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8" borderId="6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9" fillId="0" borderId="3" xfId="0" applyFont="1" applyBorder="1" applyAlignment="1">
      <alignment horizontal="center"/>
    </xf>
    <xf numFmtId="0" fontId="1" fillId="9" borderId="8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0" fillId="12" borderId="5" xfId="0" applyFill="1" applyBorder="1"/>
    <xf numFmtId="0" fontId="3" fillId="12" borderId="12" xfId="0" applyFont="1" applyFill="1" applyBorder="1" applyAlignment="1">
      <alignment horizontal="left" vertical="center" wrapText="1"/>
    </xf>
    <xf numFmtId="0" fontId="1" fillId="12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2" fontId="1" fillId="12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2" fontId="1" fillId="8" borderId="1" xfId="0" applyNumberFormat="1" applyFont="1" applyFill="1" applyBorder="1" applyAlignment="1">
      <alignment horizontal="center" vertical="center"/>
    </xf>
    <xf numFmtId="0" fontId="26" fillId="8" borderId="1" xfId="0" applyNumberFormat="1" applyFont="1" applyFill="1" applyBorder="1" applyAlignment="1">
      <alignment horizontal="center" vertical="center"/>
    </xf>
    <xf numFmtId="164" fontId="26" fillId="0" borderId="1" xfId="0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 wrapText="1"/>
    </xf>
    <xf numFmtId="1" fontId="26" fillId="8" borderId="1" xfId="0" applyNumberFormat="1" applyFont="1" applyFill="1" applyBorder="1" applyAlignment="1">
      <alignment horizontal="center" vertical="center" wrapText="1"/>
    </xf>
    <xf numFmtId="0" fontId="26" fillId="8" borderId="1" xfId="0" applyFont="1" applyFill="1" applyBorder="1" applyAlignment="1">
      <alignment horizontal="center" vertical="center" wrapText="1"/>
    </xf>
    <xf numFmtId="1" fontId="9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0" fontId="2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textRotation="90"/>
    </xf>
    <xf numFmtId="0" fontId="1" fillId="0" borderId="4" xfId="0" applyFont="1" applyBorder="1" applyAlignment="1">
      <alignment horizontal="center" textRotation="90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textRotation="90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3" fillId="0" borderId="0" xfId="0" applyFont="1" applyFill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textRotation="90" wrapText="1"/>
    </xf>
    <xf numFmtId="0" fontId="12" fillId="0" borderId="9" xfId="0" applyFont="1" applyBorder="1" applyAlignment="1">
      <alignment horizontal="center" textRotation="90" wrapText="1"/>
    </xf>
    <xf numFmtId="0" fontId="12" fillId="0" borderId="12" xfId="0" applyFont="1" applyBorder="1" applyAlignment="1">
      <alignment horizontal="center" textRotation="90" wrapText="1"/>
    </xf>
    <xf numFmtId="0" fontId="12" fillId="0" borderId="10" xfId="0" applyFont="1" applyBorder="1" applyAlignment="1">
      <alignment horizontal="center" textRotation="90" wrapText="1"/>
    </xf>
    <xf numFmtId="0" fontId="23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6" fillId="0" borderId="6" xfId="0" applyFont="1" applyFill="1" applyBorder="1" applyAlignment="1">
      <alignment horizontal="center" textRotation="90" wrapText="1"/>
    </xf>
    <xf numFmtId="0" fontId="26" fillId="0" borderId="2" xfId="0" applyFont="1" applyFill="1" applyBorder="1" applyAlignment="1">
      <alignment horizontal="center" textRotation="90" wrapText="1"/>
    </xf>
    <xf numFmtId="0" fontId="1" fillId="0" borderId="6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1" fillId="0" borderId="6" xfId="0" applyFont="1" applyFill="1" applyBorder="1" applyAlignment="1">
      <alignment horizontal="center" textRotation="90" wrapText="1"/>
    </xf>
    <xf numFmtId="0" fontId="1" fillId="0" borderId="2" xfId="0" applyFont="1" applyFill="1" applyBorder="1" applyAlignment="1">
      <alignment horizontal="center" textRotation="90" wrapText="1"/>
    </xf>
    <xf numFmtId="0" fontId="26" fillId="0" borderId="6" xfId="0" applyFont="1" applyBorder="1" applyAlignment="1">
      <alignment horizontal="center" textRotation="90" wrapText="1"/>
    </xf>
    <xf numFmtId="0" fontId="26" fillId="0" borderId="2" xfId="0" applyFont="1" applyBorder="1" applyAlignment="1">
      <alignment horizontal="center" textRotation="90" wrapText="1"/>
    </xf>
    <xf numFmtId="0" fontId="26" fillId="0" borderId="12" xfId="0" applyFont="1" applyFill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center" textRotation="90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wrapText="1"/>
    </xf>
    <xf numFmtId="0" fontId="12" fillId="0" borderId="16" xfId="0" applyFont="1" applyBorder="1" applyAlignment="1">
      <alignment horizontal="center" textRotation="90" wrapText="1"/>
    </xf>
    <xf numFmtId="0" fontId="12" fillId="0" borderId="15" xfId="0" applyFont="1" applyBorder="1" applyAlignment="1">
      <alignment horizontal="center" textRotation="90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textRotation="90" wrapText="1"/>
    </xf>
    <xf numFmtId="0" fontId="3" fillId="0" borderId="9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26" fillId="0" borderId="6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6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textRotation="90" wrapText="1"/>
    </xf>
    <xf numFmtId="0" fontId="26" fillId="0" borderId="10" xfId="0" applyFont="1" applyBorder="1" applyAlignment="1">
      <alignment horizontal="center" textRotation="90" wrapText="1"/>
    </xf>
    <xf numFmtId="0" fontId="26" fillId="0" borderId="1" xfId="0" applyFont="1" applyBorder="1" applyAlignment="1">
      <alignment horizontal="center"/>
    </xf>
    <xf numFmtId="0" fontId="26" fillId="0" borderId="6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textRotation="90" wrapText="1"/>
    </xf>
    <xf numFmtId="0" fontId="5" fillId="0" borderId="4" xfId="0" applyFont="1" applyBorder="1" applyAlignment="1">
      <alignment horizontal="center" textRotation="90" wrapText="1"/>
    </xf>
    <xf numFmtId="0" fontId="26" fillId="0" borderId="16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2" fillId="0" borderId="0" xfId="0" applyFont="1" applyFill="1" applyAlignment="1">
      <alignment horizontal="center" vertical="center"/>
    </xf>
    <xf numFmtId="0" fontId="11" fillId="0" borderId="3" xfId="0" applyFont="1" applyBorder="1" applyAlignment="1">
      <alignment horizontal="center" textRotation="90" wrapText="1"/>
    </xf>
    <xf numFmtId="0" fontId="11" fillId="0" borderId="4" xfId="0" applyFont="1" applyBorder="1" applyAlignment="1">
      <alignment horizontal="center" textRotation="90" wrapText="1"/>
    </xf>
    <xf numFmtId="0" fontId="11" fillId="0" borderId="5" xfId="0" applyFont="1" applyBorder="1" applyAlignment="1">
      <alignment horizontal="center" textRotation="90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textRotation="90" wrapText="1"/>
    </xf>
    <xf numFmtId="0" fontId="26" fillId="0" borderId="4" xfId="0" applyFont="1" applyBorder="1" applyAlignment="1">
      <alignment horizontal="center" vertical="center" textRotation="90" wrapText="1"/>
    </xf>
    <xf numFmtId="0" fontId="26" fillId="0" borderId="5" xfId="0" applyFont="1" applyBorder="1" applyAlignment="1">
      <alignment horizontal="center" vertical="center" textRotation="90" wrapText="1"/>
    </xf>
    <xf numFmtId="0" fontId="26" fillId="0" borderId="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textRotation="90" wrapText="1"/>
    </xf>
    <xf numFmtId="0" fontId="6" fillId="0" borderId="4" xfId="0" applyFont="1" applyBorder="1" applyAlignment="1">
      <alignment horizontal="center" textRotation="90" wrapText="1"/>
    </xf>
    <xf numFmtId="0" fontId="6" fillId="0" borderId="5" xfId="0" applyFont="1" applyBorder="1" applyAlignment="1">
      <alignment horizontal="center" textRotation="90" wrapText="1"/>
    </xf>
    <xf numFmtId="0" fontId="6" fillId="0" borderId="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6" fillId="0" borderId="0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textRotation="90" wrapText="1"/>
    </xf>
    <xf numFmtId="0" fontId="26" fillId="0" borderId="4" xfId="0" applyFont="1" applyBorder="1" applyAlignment="1">
      <alignment horizontal="center" textRotation="90" wrapText="1"/>
    </xf>
    <xf numFmtId="0" fontId="26" fillId="0" borderId="5" xfId="0" applyFont="1" applyBorder="1" applyAlignment="1">
      <alignment horizontal="center" textRotation="90" wrapText="1"/>
    </xf>
    <xf numFmtId="0" fontId="26" fillId="0" borderId="1" xfId="0" applyFont="1" applyBorder="1" applyAlignment="1">
      <alignment horizontal="center" textRotation="90" wrapText="1"/>
    </xf>
    <xf numFmtId="0" fontId="26" fillId="0" borderId="10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textRotation="90" wrapText="1"/>
    </xf>
    <xf numFmtId="0" fontId="26" fillId="0" borderId="9" xfId="0" applyFont="1" applyBorder="1" applyAlignment="1">
      <alignment horizontal="center" textRotation="90" wrapText="1"/>
    </xf>
    <xf numFmtId="0" fontId="26" fillId="0" borderId="16" xfId="0" applyFont="1" applyBorder="1" applyAlignment="1">
      <alignment horizontal="center" textRotation="90" wrapText="1"/>
    </xf>
    <xf numFmtId="0" fontId="26" fillId="0" borderId="15" xfId="0" applyFont="1" applyBorder="1" applyAlignment="1">
      <alignment horizontal="center" textRotation="90" wrapText="1"/>
    </xf>
    <xf numFmtId="0" fontId="26" fillId="0" borderId="1" xfId="0" applyFont="1" applyBorder="1" applyAlignment="1">
      <alignment horizontal="center" vertical="center" textRotation="90"/>
    </xf>
    <xf numFmtId="0" fontId="26" fillId="0" borderId="6" xfId="0" applyFont="1" applyBorder="1" applyAlignment="1">
      <alignment horizontal="center" vertical="center" textRotation="90" wrapText="1"/>
    </xf>
    <xf numFmtId="0" fontId="26" fillId="0" borderId="2" xfId="0" applyFont="1" applyBorder="1" applyAlignment="1">
      <alignment horizontal="center" vertical="center" textRotation="90" wrapText="1"/>
    </xf>
    <xf numFmtId="0" fontId="26" fillId="0" borderId="8" xfId="0" applyFont="1" applyBorder="1" applyAlignment="1">
      <alignment horizontal="center" vertical="center" textRotation="90" wrapText="1"/>
    </xf>
    <xf numFmtId="0" fontId="26" fillId="0" borderId="9" xfId="0" applyFont="1" applyBorder="1" applyAlignment="1">
      <alignment horizontal="center" vertical="center" textRotation="90" wrapText="1"/>
    </xf>
    <xf numFmtId="0" fontId="26" fillId="0" borderId="12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31" fillId="0" borderId="11" xfId="0" applyFont="1" applyBorder="1" applyAlignment="1">
      <alignment horizont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textRotation="90" wrapText="1"/>
    </xf>
    <xf numFmtId="0" fontId="21" fillId="0" borderId="4" xfId="0" applyFont="1" applyBorder="1" applyAlignment="1">
      <alignment horizontal="center" textRotation="90" wrapText="1"/>
    </xf>
    <xf numFmtId="0" fontId="21" fillId="0" borderId="5" xfId="0" applyFont="1" applyBorder="1" applyAlignment="1">
      <alignment horizontal="center" textRotation="90" wrapText="1"/>
    </xf>
    <xf numFmtId="0" fontId="8" fillId="3" borderId="1" xfId="1" applyFont="1" applyBorder="1" applyAlignment="1">
      <alignment horizontal="center" vertical="center" wrapText="1"/>
    </xf>
    <xf numFmtId="0" fontId="8" fillId="6" borderId="8" xfId="4" applyFont="1" applyBorder="1" applyAlignment="1">
      <alignment horizontal="center" vertical="center" wrapText="1"/>
    </xf>
    <xf numFmtId="0" fontId="8" fillId="6" borderId="9" xfId="4" applyFont="1" applyBorder="1" applyAlignment="1">
      <alignment horizontal="center" vertical="center" wrapText="1"/>
    </xf>
    <xf numFmtId="0" fontId="8" fillId="6" borderId="16" xfId="4" applyFont="1" applyBorder="1" applyAlignment="1">
      <alignment horizontal="center" vertical="center" wrapText="1"/>
    </xf>
    <xf numFmtId="0" fontId="8" fillId="6" borderId="15" xfId="4" applyFont="1" applyBorder="1" applyAlignment="1">
      <alignment horizontal="center" vertical="center" wrapText="1"/>
    </xf>
    <xf numFmtId="0" fontId="8" fillId="6" borderId="12" xfId="4" applyFont="1" applyBorder="1" applyAlignment="1">
      <alignment horizontal="center" vertical="center" wrapText="1"/>
    </xf>
    <xf numFmtId="0" fontId="8" fillId="6" borderId="10" xfId="4" applyFont="1" applyBorder="1" applyAlignment="1">
      <alignment horizontal="center" vertical="center" wrapText="1"/>
    </xf>
    <xf numFmtId="0" fontId="8" fillId="7" borderId="1" xfId="5" applyFont="1" applyBorder="1" applyAlignment="1">
      <alignment horizontal="center" wrapText="1"/>
    </xf>
    <xf numFmtId="0" fontId="8" fillId="7" borderId="1" xfId="5" applyFont="1" applyBorder="1" applyAlignment="1">
      <alignment horizontal="center" vertical="top" wrapText="1"/>
    </xf>
    <xf numFmtId="0" fontId="9" fillId="7" borderId="8" xfId="5" applyFont="1" applyBorder="1" applyAlignment="1">
      <alignment horizontal="center" vertical="top"/>
    </xf>
    <xf numFmtId="0" fontId="9" fillId="7" borderId="13" xfId="5" applyFont="1" applyBorder="1" applyAlignment="1">
      <alignment horizontal="center" vertical="top"/>
    </xf>
    <xf numFmtId="0" fontId="9" fillId="7" borderId="9" xfId="5" applyFont="1" applyBorder="1" applyAlignment="1">
      <alignment horizontal="center" vertical="top"/>
    </xf>
    <xf numFmtId="0" fontId="9" fillId="7" borderId="16" xfId="5" applyFont="1" applyBorder="1" applyAlignment="1">
      <alignment horizontal="center" vertical="top"/>
    </xf>
    <xf numFmtId="0" fontId="9" fillId="7" borderId="0" xfId="5" applyFont="1" applyBorder="1" applyAlignment="1">
      <alignment horizontal="center" vertical="top"/>
    </xf>
    <xf numFmtId="0" fontId="9" fillId="7" borderId="15" xfId="5" applyFont="1" applyBorder="1" applyAlignment="1">
      <alignment horizontal="center" vertical="top"/>
    </xf>
    <xf numFmtId="0" fontId="8" fillId="7" borderId="6" xfId="5" applyFont="1" applyBorder="1" applyAlignment="1">
      <alignment horizontal="center" vertical="top" wrapText="1"/>
    </xf>
    <xf numFmtId="0" fontId="8" fillId="7" borderId="7" xfId="5" applyFont="1" applyBorder="1" applyAlignment="1">
      <alignment horizontal="center" vertical="top" wrapText="1"/>
    </xf>
    <xf numFmtId="0" fontId="8" fillId="7" borderId="2" xfId="5" applyFont="1" applyBorder="1" applyAlignment="1">
      <alignment horizontal="center" vertical="top" wrapText="1"/>
    </xf>
    <xf numFmtId="0" fontId="8" fillId="7" borderId="6" xfId="5" applyFont="1" applyBorder="1" applyAlignment="1">
      <alignment horizontal="center" wrapText="1"/>
    </xf>
    <xf numFmtId="0" fontId="8" fillId="7" borderId="2" xfId="5" applyFont="1" applyBorder="1" applyAlignment="1">
      <alignment horizontal="center" wrapText="1"/>
    </xf>
    <xf numFmtId="0" fontId="8" fillId="5" borderId="6" xfId="3" applyFont="1" applyBorder="1" applyAlignment="1">
      <alignment horizontal="center" wrapText="1"/>
    </xf>
    <xf numFmtId="0" fontId="8" fillId="5" borderId="2" xfId="3" applyFont="1" applyBorder="1" applyAlignment="1">
      <alignment horizontal="center" wrapText="1"/>
    </xf>
    <xf numFmtId="0" fontId="8" fillId="5" borderId="6" xfId="3" applyFont="1" applyBorder="1" applyAlignment="1">
      <alignment horizontal="center" vertical="top" wrapText="1"/>
    </xf>
    <xf numFmtId="0" fontId="8" fillId="5" borderId="7" xfId="3" applyFont="1" applyBorder="1" applyAlignment="1">
      <alignment horizontal="center" vertical="top" wrapText="1"/>
    </xf>
    <xf numFmtId="0" fontId="8" fillId="5" borderId="2" xfId="3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8" fillId="4" borderId="6" xfId="2" applyFont="1" applyBorder="1" applyAlignment="1">
      <alignment horizontal="center" wrapText="1"/>
    </xf>
    <xf numFmtId="0" fontId="8" fillId="4" borderId="2" xfId="2" applyFont="1" applyBorder="1" applyAlignment="1">
      <alignment horizontal="center" wrapText="1"/>
    </xf>
    <xf numFmtId="0" fontId="8" fillId="4" borderId="6" xfId="2" applyFont="1" applyBorder="1" applyAlignment="1">
      <alignment horizontal="center" vertical="top" wrapText="1"/>
    </xf>
    <xf numFmtId="0" fontId="8" fillId="4" borderId="7" xfId="2" applyFont="1" applyBorder="1" applyAlignment="1">
      <alignment horizontal="center" vertical="top" wrapText="1"/>
    </xf>
    <xf numFmtId="0" fontId="8" fillId="4" borderId="2" xfId="2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20" fillId="0" borderId="7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/>
    </xf>
    <xf numFmtId="0" fontId="20" fillId="0" borderId="7" xfId="0" applyFont="1" applyBorder="1" applyAlignment="1">
      <alignment horizontal="center" vertical="top"/>
    </xf>
    <xf numFmtId="0" fontId="20" fillId="0" borderId="2" xfId="0" applyFont="1" applyBorder="1" applyAlignment="1">
      <alignment horizontal="center" vertical="top"/>
    </xf>
  </cellXfs>
  <cellStyles count="8">
    <cellStyle name="60% - Акцент5" xfId="5" builtinId="48"/>
    <cellStyle name="Excel Built-in Normal" xfId="6"/>
    <cellStyle name="Вывод" xfId="4" builtinId="21"/>
    <cellStyle name="Нейтральный" xfId="3" builtinId="28"/>
    <cellStyle name="Обычный" xfId="0" builtinId="0"/>
    <cellStyle name="Обычный 2" xfId="7"/>
    <cellStyle name="Плохой" xfId="2" builtinId="27"/>
    <cellStyle name="Хороший" xfId="1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14</xdr:row>
      <xdr:rowOff>0</xdr:rowOff>
    </xdr:from>
    <xdr:ext cx="429273" cy="390526"/>
    <xdr:sp macro="" textlink="">
      <xdr:nvSpPr>
        <xdr:cNvPr id="2" name="TextBox 1"/>
        <xdr:cNvSpPr txBox="1"/>
      </xdr:nvSpPr>
      <xdr:spPr>
        <a:xfrm>
          <a:off x="11770392" y="7762875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11</xdr:col>
      <xdr:colOff>0</xdr:colOff>
      <xdr:row>13</xdr:row>
      <xdr:rowOff>0</xdr:rowOff>
    </xdr:from>
    <xdr:ext cx="429273" cy="390526"/>
    <xdr:sp macro="" textlink="">
      <xdr:nvSpPr>
        <xdr:cNvPr id="3" name="TextBox 2"/>
        <xdr:cNvSpPr txBox="1"/>
      </xdr:nvSpPr>
      <xdr:spPr>
        <a:xfrm>
          <a:off x="7734300" y="440055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11</xdr:col>
      <xdr:colOff>0</xdr:colOff>
      <xdr:row>13</xdr:row>
      <xdr:rowOff>0</xdr:rowOff>
    </xdr:from>
    <xdr:ext cx="429273" cy="390526"/>
    <xdr:sp macro="" textlink="">
      <xdr:nvSpPr>
        <xdr:cNvPr id="4" name="TextBox 3"/>
        <xdr:cNvSpPr txBox="1"/>
      </xdr:nvSpPr>
      <xdr:spPr>
        <a:xfrm>
          <a:off x="7734300" y="440055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140367</xdr:colOff>
      <xdr:row>13</xdr:row>
      <xdr:rowOff>0</xdr:rowOff>
    </xdr:from>
    <xdr:ext cx="429273" cy="390526"/>
    <xdr:sp macro="" textlink="">
      <xdr:nvSpPr>
        <xdr:cNvPr id="2" name="TextBox 1"/>
        <xdr:cNvSpPr txBox="1"/>
      </xdr:nvSpPr>
      <xdr:spPr>
        <a:xfrm>
          <a:off x="11425587" y="360045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SQ62"/>
  <sheetViews>
    <sheetView zoomScale="80" zoomScaleNormal="80" workbookViewId="0">
      <pane xSplit="2" ySplit="9" topLeftCell="C50" activePane="bottomRight" state="frozen"/>
      <selection pane="topRight" activeCell="C1" sqref="C1"/>
      <selection pane="bottomLeft" activeCell="A10" sqref="A10"/>
      <selection pane="bottomRight" activeCell="Q57" sqref="Q57"/>
    </sheetView>
  </sheetViews>
  <sheetFormatPr defaultRowHeight="15" x14ac:dyDescent="0.25"/>
  <cols>
    <col min="1" max="1" width="4" style="228" customWidth="1"/>
    <col min="2" max="2" width="42.140625" style="200" customWidth="1"/>
    <col min="3" max="3" width="8.7109375" style="228" customWidth="1"/>
    <col min="4" max="4" width="8" style="228" customWidth="1"/>
    <col min="5" max="5" width="7.85546875" style="228" customWidth="1"/>
    <col min="6" max="6" width="7.42578125" style="228" customWidth="1"/>
    <col min="7" max="7" width="7.85546875" style="228" customWidth="1"/>
    <col min="8" max="8" width="8.42578125" style="228" customWidth="1"/>
    <col min="9" max="9" width="8.140625" style="228" customWidth="1"/>
    <col min="10" max="10" width="7.85546875" style="228" customWidth="1"/>
    <col min="11" max="12" width="6.42578125" style="228" customWidth="1"/>
    <col min="13" max="14" width="6.7109375" style="228" customWidth="1"/>
    <col min="15" max="16" width="6.85546875" style="228" customWidth="1"/>
    <col min="17" max="18" width="7.42578125" style="228" customWidth="1"/>
    <col min="19" max="20" width="7.140625" style="228" customWidth="1"/>
    <col min="21" max="21" width="9" style="228" customWidth="1"/>
    <col min="22" max="22" width="8.5703125" style="228" customWidth="1"/>
    <col min="23" max="23" width="7.28515625" style="228" customWidth="1"/>
    <col min="24" max="24" width="6.42578125" style="228" customWidth="1"/>
    <col min="25" max="25" width="7.7109375" style="228" customWidth="1"/>
    <col min="26" max="26" width="8.7109375" style="228" customWidth="1"/>
    <col min="27" max="29" width="9.140625" style="228"/>
    <col min="30" max="30" width="8.28515625" style="228" customWidth="1"/>
    <col min="31" max="31" width="8" style="228" customWidth="1"/>
    <col min="32" max="32" width="7.7109375" style="228" customWidth="1"/>
    <col min="33" max="34" width="7.28515625" style="228" customWidth="1"/>
    <col min="35" max="16384" width="9.140625" style="228"/>
  </cols>
  <sheetData>
    <row r="1" spans="1:36" x14ac:dyDescent="0.25">
      <c r="AE1" s="389" t="s">
        <v>50</v>
      </c>
      <c r="AF1" s="389"/>
      <c r="AG1" s="389"/>
      <c r="AH1" s="389"/>
      <c r="AI1" s="389"/>
    </row>
    <row r="3" spans="1:36" s="79" customFormat="1" ht="18.75" x14ac:dyDescent="0.3">
      <c r="A3" s="383" t="s">
        <v>55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A3" s="383"/>
      <c r="AB3" s="383"/>
      <c r="AC3" s="383"/>
      <c r="AD3" s="383"/>
      <c r="AE3" s="383"/>
      <c r="AF3" s="383"/>
      <c r="AG3" s="383"/>
      <c r="AH3" s="383"/>
      <c r="AI3" s="383"/>
    </row>
    <row r="4" spans="1:36" s="79" customFormat="1" ht="18.75" x14ac:dyDescent="0.3">
      <c r="A4" s="239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</row>
    <row r="5" spans="1:36" s="78" customFormat="1" ht="52.5" customHeight="1" x14ac:dyDescent="0.25">
      <c r="A5" s="390" t="s">
        <v>63</v>
      </c>
      <c r="B5" s="392" t="s">
        <v>78</v>
      </c>
      <c r="C5" s="395" t="s">
        <v>145</v>
      </c>
      <c r="D5" s="395"/>
      <c r="E5" s="395"/>
      <c r="F5" s="395"/>
      <c r="G5" s="395"/>
      <c r="H5" s="395"/>
      <c r="I5" s="395"/>
      <c r="J5" s="395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85" t="s">
        <v>146</v>
      </c>
      <c r="X5" s="386"/>
      <c r="Y5" s="386"/>
      <c r="Z5" s="386"/>
      <c r="AA5" s="386"/>
      <c r="AB5" s="386"/>
      <c r="AC5" s="386"/>
      <c r="AD5" s="386"/>
      <c r="AE5" s="386"/>
      <c r="AF5" s="386"/>
      <c r="AG5" s="386"/>
      <c r="AH5" s="386"/>
      <c r="AI5" s="386"/>
      <c r="AJ5" s="387"/>
    </row>
    <row r="6" spans="1:36" s="90" customFormat="1" ht="27.75" customHeight="1" x14ac:dyDescent="0.25">
      <c r="A6" s="391"/>
      <c r="B6" s="393"/>
      <c r="C6" s="384" t="s">
        <v>5</v>
      </c>
      <c r="D6" s="384"/>
      <c r="E6" s="384"/>
      <c r="F6" s="384"/>
      <c r="G6" s="388" t="s">
        <v>177</v>
      </c>
      <c r="H6" s="388"/>
      <c r="I6" s="397" t="s">
        <v>178</v>
      </c>
      <c r="J6" s="398"/>
      <c r="K6" s="384" t="s">
        <v>51</v>
      </c>
      <c r="L6" s="384"/>
      <c r="M6" s="384"/>
      <c r="N6" s="384"/>
      <c r="O6" s="384"/>
      <c r="P6" s="384"/>
      <c r="Q6" s="384"/>
      <c r="R6" s="384"/>
      <c r="S6" s="384"/>
      <c r="T6" s="384"/>
      <c r="U6" s="384"/>
      <c r="V6" s="384"/>
      <c r="W6" s="384" t="s">
        <v>106</v>
      </c>
      <c r="X6" s="384"/>
      <c r="Y6" s="384" t="s">
        <v>56</v>
      </c>
      <c r="Z6" s="384"/>
      <c r="AA6" s="384" t="s">
        <v>57</v>
      </c>
      <c r="AB6" s="384"/>
      <c r="AC6" s="384" t="s">
        <v>58</v>
      </c>
      <c r="AD6" s="384"/>
      <c r="AE6" s="384" t="s">
        <v>59</v>
      </c>
      <c r="AF6" s="384"/>
      <c r="AG6" s="384" t="s">
        <v>6</v>
      </c>
      <c r="AH6" s="384"/>
      <c r="AI6" s="384" t="s">
        <v>60</v>
      </c>
      <c r="AJ6" s="384"/>
    </row>
    <row r="7" spans="1:36" s="90" customFormat="1" ht="54" customHeight="1" x14ac:dyDescent="0.25">
      <c r="A7" s="391"/>
      <c r="B7" s="393"/>
      <c r="C7" s="384" t="s">
        <v>3</v>
      </c>
      <c r="D7" s="384"/>
      <c r="E7" s="384" t="s">
        <v>180</v>
      </c>
      <c r="F7" s="384"/>
      <c r="G7" s="388"/>
      <c r="H7" s="388"/>
      <c r="I7" s="399"/>
      <c r="J7" s="400"/>
      <c r="K7" s="384" t="s">
        <v>52</v>
      </c>
      <c r="L7" s="384"/>
      <c r="M7" s="384" t="s">
        <v>54</v>
      </c>
      <c r="N7" s="384"/>
      <c r="O7" s="384" t="s">
        <v>53</v>
      </c>
      <c r="P7" s="384"/>
      <c r="Q7" s="384" t="s">
        <v>105</v>
      </c>
      <c r="R7" s="384"/>
      <c r="S7" s="384" t="s">
        <v>153</v>
      </c>
      <c r="T7" s="384"/>
      <c r="U7" s="384" t="s">
        <v>179</v>
      </c>
      <c r="V7" s="384"/>
      <c r="W7" s="384"/>
      <c r="X7" s="384"/>
      <c r="Y7" s="384"/>
      <c r="Z7" s="384"/>
      <c r="AA7" s="384"/>
      <c r="AB7" s="384"/>
      <c r="AC7" s="384"/>
      <c r="AD7" s="384"/>
      <c r="AE7" s="384"/>
      <c r="AF7" s="384"/>
      <c r="AG7" s="384"/>
      <c r="AH7" s="384"/>
      <c r="AI7" s="384"/>
      <c r="AJ7" s="384"/>
    </row>
    <row r="8" spans="1:36" ht="22.5" customHeight="1" x14ac:dyDescent="0.25">
      <c r="A8" s="391"/>
      <c r="B8" s="394"/>
      <c r="C8" s="128">
        <v>2017</v>
      </c>
      <c r="D8" s="128">
        <v>2018</v>
      </c>
      <c r="E8" s="128">
        <v>2017</v>
      </c>
      <c r="F8" s="128">
        <v>2018</v>
      </c>
      <c r="G8" s="128">
        <v>2017</v>
      </c>
      <c r="H8" s="128">
        <v>2018</v>
      </c>
      <c r="I8" s="130">
        <v>2017</v>
      </c>
      <c r="J8" s="127">
        <v>2018</v>
      </c>
      <c r="K8" s="128">
        <v>2017</v>
      </c>
      <c r="L8" s="128">
        <v>2018</v>
      </c>
      <c r="M8" s="128">
        <v>2017</v>
      </c>
      <c r="N8" s="128">
        <v>2018</v>
      </c>
      <c r="O8" s="128">
        <v>2017</v>
      </c>
      <c r="P8" s="128">
        <v>2018</v>
      </c>
      <c r="Q8" s="128">
        <v>2017</v>
      </c>
      <c r="R8" s="128">
        <v>2018</v>
      </c>
      <c r="S8" s="128">
        <v>2017</v>
      </c>
      <c r="T8" s="128">
        <v>2018</v>
      </c>
      <c r="U8" s="128">
        <v>2017</v>
      </c>
      <c r="V8" s="128">
        <v>2018</v>
      </c>
      <c r="W8" s="128">
        <v>2017</v>
      </c>
      <c r="X8" s="128">
        <v>2018</v>
      </c>
      <c r="Y8" s="128">
        <v>2017</v>
      </c>
      <c r="Z8" s="128">
        <v>2018</v>
      </c>
      <c r="AA8" s="128">
        <v>2017</v>
      </c>
      <c r="AB8" s="128">
        <v>2018</v>
      </c>
      <c r="AC8" s="128">
        <v>2017</v>
      </c>
      <c r="AD8" s="128">
        <v>2018</v>
      </c>
      <c r="AE8" s="128">
        <v>2017</v>
      </c>
      <c r="AF8" s="128">
        <v>2018</v>
      </c>
      <c r="AG8" s="128">
        <v>2017</v>
      </c>
      <c r="AH8" s="128">
        <v>2018</v>
      </c>
      <c r="AI8" s="128">
        <v>2017</v>
      </c>
      <c r="AJ8" s="128">
        <v>2018</v>
      </c>
    </row>
    <row r="9" spans="1:36" ht="14.25" customHeight="1" x14ac:dyDescent="0.25">
      <c r="A9" s="229">
        <v>1</v>
      </c>
      <c r="B9" s="16">
        <f>A9+1</f>
        <v>2</v>
      </c>
      <c r="C9" s="16">
        <f t="shared" ref="C9:AJ9" si="0">B9+1</f>
        <v>3</v>
      </c>
      <c r="D9" s="16">
        <f t="shared" si="0"/>
        <v>4</v>
      </c>
      <c r="E9" s="16">
        <f t="shared" si="0"/>
        <v>5</v>
      </c>
      <c r="F9" s="16">
        <f t="shared" si="0"/>
        <v>6</v>
      </c>
      <c r="G9" s="16">
        <f t="shared" si="0"/>
        <v>7</v>
      </c>
      <c r="H9" s="16">
        <f t="shared" si="0"/>
        <v>8</v>
      </c>
      <c r="I9" s="16">
        <f t="shared" si="0"/>
        <v>9</v>
      </c>
      <c r="J9" s="92">
        <f t="shared" si="0"/>
        <v>10</v>
      </c>
      <c r="K9" s="16">
        <f t="shared" si="0"/>
        <v>11</v>
      </c>
      <c r="L9" s="16">
        <f t="shared" si="0"/>
        <v>12</v>
      </c>
      <c r="M9" s="16">
        <f t="shared" si="0"/>
        <v>13</v>
      </c>
      <c r="N9" s="16">
        <f t="shared" si="0"/>
        <v>14</v>
      </c>
      <c r="O9" s="16">
        <f t="shared" si="0"/>
        <v>15</v>
      </c>
      <c r="P9" s="16">
        <f t="shared" si="0"/>
        <v>16</v>
      </c>
      <c r="Q9" s="16">
        <f t="shared" si="0"/>
        <v>17</v>
      </c>
      <c r="R9" s="16">
        <f t="shared" si="0"/>
        <v>18</v>
      </c>
      <c r="S9" s="16">
        <f t="shared" si="0"/>
        <v>19</v>
      </c>
      <c r="T9" s="16">
        <f t="shared" si="0"/>
        <v>20</v>
      </c>
      <c r="U9" s="16">
        <f t="shared" si="0"/>
        <v>21</v>
      </c>
      <c r="V9" s="16">
        <f t="shared" si="0"/>
        <v>22</v>
      </c>
      <c r="W9" s="16">
        <f t="shared" si="0"/>
        <v>23</v>
      </c>
      <c r="X9" s="16">
        <f t="shared" si="0"/>
        <v>24</v>
      </c>
      <c r="Y9" s="16">
        <f t="shared" si="0"/>
        <v>25</v>
      </c>
      <c r="Z9" s="16">
        <f t="shared" si="0"/>
        <v>26</v>
      </c>
      <c r="AA9" s="16">
        <f t="shared" si="0"/>
        <v>27</v>
      </c>
      <c r="AB9" s="16">
        <f t="shared" si="0"/>
        <v>28</v>
      </c>
      <c r="AC9" s="16">
        <f t="shared" si="0"/>
        <v>29</v>
      </c>
      <c r="AD9" s="16">
        <f t="shared" si="0"/>
        <v>30</v>
      </c>
      <c r="AE9" s="16">
        <f t="shared" si="0"/>
        <v>31</v>
      </c>
      <c r="AF9" s="16">
        <f t="shared" si="0"/>
        <v>32</v>
      </c>
      <c r="AG9" s="16">
        <f t="shared" si="0"/>
        <v>33</v>
      </c>
      <c r="AH9" s="16">
        <f t="shared" si="0"/>
        <v>34</v>
      </c>
      <c r="AI9" s="16">
        <f t="shared" si="0"/>
        <v>35</v>
      </c>
      <c r="AJ9" s="16">
        <f t="shared" si="0"/>
        <v>36</v>
      </c>
    </row>
    <row r="10" spans="1:36" ht="20.25" customHeight="1" x14ac:dyDescent="0.25">
      <c r="A10" s="229">
        <v>1</v>
      </c>
      <c r="B10" s="142" t="s">
        <v>185</v>
      </c>
      <c r="C10" s="240">
        <v>1</v>
      </c>
      <c r="D10" s="240">
        <v>1</v>
      </c>
      <c r="E10" s="240"/>
      <c r="F10" s="240"/>
      <c r="G10" s="240"/>
      <c r="H10" s="240"/>
      <c r="I10" s="240"/>
      <c r="J10" s="244"/>
      <c r="K10" s="240">
        <v>4</v>
      </c>
      <c r="L10" s="240">
        <v>4</v>
      </c>
      <c r="M10" s="240">
        <v>9</v>
      </c>
      <c r="N10" s="240">
        <v>10</v>
      </c>
      <c r="O10" s="240">
        <v>1</v>
      </c>
      <c r="P10" s="240">
        <v>1</v>
      </c>
      <c r="Q10" s="240"/>
      <c r="R10" s="240"/>
      <c r="S10" s="240"/>
      <c r="T10" s="240"/>
      <c r="U10" s="240"/>
      <c r="V10" s="240"/>
      <c r="W10" s="240">
        <v>1</v>
      </c>
      <c r="X10" s="240">
        <v>1</v>
      </c>
      <c r="Y10" s="240">
        <v>1</v>
      </c>
      <c r="Z10" s="240">
        <v>1</v>
      </c>
      <c r="AA10" s="240">
        <v>1</v>
      </c>
      <c r="AB10" s="240">
        <v>1</v>
      </c>
      <c r="AC10" s="240">
        <v>1</v>
      </c>
      <c r="AD10" s="240">
        <v>1</v>
      </c>
      <c r="AE10" s="240">
        <v>1</v>
      </c>
      <c r="AF10" s="240">
        <v>1</v>
      </c>
      <c r="AG10" s="240">
        <v>1</v>
      </c>
      <c r="AH10" s="240">
        <v>1</v>
      </c>
      <c r="AI10" s="240">
        <v>1</v>
      </c>
      <c r="AJ10" s="240">
        <v>1</v>
      </c>
    </row>
    <row r="11" spans="1:36" ht="28.5" customHeight="1" x14ac:dyDescent="0.25">
      <c r="A11" s="229">
        <f>A10+1</f>
        <v>2</v>
      </c>
      <c r="B11" s="149" t="s">
        <v>186</v>
      </c>
      <c r="C11" s="222">
        <v>1</v>
      </c>
      <c r="D11" s="222">
        <v>1</v>
      </c>
      <c r="E11" s="222"/>
      <c r="F11" s="222"/>
      <c r="G11" s="222"/>
      <c r="H11" s="222"/>
      <c r="I11" s="222"/>
      <c r="J11" s="213"/>
      <c r="K11" s="222">
        <v>1</v>
      </c>
      <c r="L11" s="222">
        <v>1</v>
      </c>
      <c r="M11" s="222">
        <v>26</v>
      </c>
      <c r="N11" s="174">
        <v>25</v>
      </c>
      <c r="O11" s="222">
        <v>6</v>
      </c>
      <c r="P11" s="222">
        <v>6</v>
      </c>
      <c r="Q11" s="222"/>
      <c r="R11" s="222"/>
      <c r="S11" s="222">
        <v>2</v>
      </c>
      <c r="T11" s="174">
        <v>2</v>
      </c>
      <c r="U11" s="222"/>
      <c r="V11" s="222"/>
      <c r="W11" s="222">
        <v>1</v>
      </c>
      <c r="X11" s="222">
        <v>1</v>
      </c>
      <c r="Y11" s="221">
        <v>1</v>
      </c>
      <c r="Z11" s="221">
        <v>1</v>
      </c>
      <c r="AA11" s="221">
        <v>1</v>
      </c>
      <c r="AB11" s="221">
        <v>1</v>
      </c>
      <c r="AC11" s="221">
        <v>1</v>
      </c>
      <c r="AD11" s="221">
        <v>1</v>
      </c>
      <c r="AE11" s="221">
        <v>1</v>
      </c>
      <c r="AF11" s="221">
        <v>1</v>
      </c>
      <c r="AG11" s="221">
        <v>1</v>
      </c>
      <c r="AH11" s="221">
        <v>1</v>
      </c>
      <c r="AI11" s="221">
        <v>1</v>
      </c>
      <c r="AJ11" s="215">
        <v>1</v>
      </c>
    </row>
    <row r="12" spans="1:36" ht="28.5" customHeight="1" x14ac:dyDescent="0.25">
      <c r="A12" s="229">
        <f t="shared" ref="A12:A59" si="1">A11+1</f>
        <v>3</v>
      </c>
      <c r="B12" s="149" t="s">
        <v>187</v>
      </c>
      <c r="C12" s="222">
        <v>1</v>
      </c>
      <c r="D12" s="222">
        <v>1</v>
      </c>
      <c r="E12" s="222"/>
      <c r="F12" s="222"/>
      <c r="G12" s="222"/>
      <c r="H12" s="222"/>
      <c r="I12" s="222"/>
      <c r="J12" s="213"/>
      <c r="K12" s="222"/>
      <c r="L12" s="222"/>
      <c r="M12" s="222"/>
      <c r="N12" s="222"/>
      <c r="O12" s="222"/>
      <c r="P12" s="222"/>
      <c r="Q12" s="222">
        <v>1</v>
      </c>
      <c r="R12" s="222">
        <v>1</v>
      </c>
      <c r="S12" s="222">
        <v>2</v>
      </c>
      <c r="T12" s="222">
        <v>2</v>
      </c>
      <c r="U12" s="222"/>
      <c r="V12" s="222"/>
      <c r="W12" s="222">
        <v>1</v>
      </c>
      <c r="X12" s="222">
        <v>1</v>
      </c>
      <c r="Y12" s="221">
        <v>1</v>
      </c>
      <c r="Z12" s="221">
        <v>1</v>
      </c>
      <c r="AA12" s="221">
        <v>1</v>
      </c>
      <c r="AB12" s="221">
        <v>1</v>
      </c>
      <c r="AC12" s="221">
        <v>1</v>
      </c>
      <c r="AD12" s="221">
        <v>1</v>
      </c>
      <c r="AE12" s="221"/>
      <c r="AF12" s="221"/>
      <c r="AG12" s="221"/>
      <c r="AH12" s="221"/>
      <c r="AI12" s="221">
        <v>1</v>
      </c>
      <c r="AJ12" s="215">
        <v>1</v>
      </c>
    </row>
    <row r="13" spans="1:36" ht="28.5" customHeight="1" x14ac:dyDescent="0.25">
      <c r="A13" s="229">
        <f t="shared" si="1"/>
        <v>4</v>
      </c>
      <c r="B13" s="142" t="s">
        <v>188</v>
      </c>
      <c r="C13" s="222">
        <v>1</v>
      </c>
      <c r="D13" s="222">
        <v>1</v>
      </c>
      <c r="E13" s="222"/>
      <c r="F13" s="222"/>
      <c r="G13" s="222"/>
      <c r="H13" s="222"/>
      <c r="I13" s="222"/>
      <c r="J13" s="213"/>
      <c r="K13" s="222"/>
      <c r="L13" s="222"/>
      <c r="M13" s="222">
        <v>15</v>
      </c>
      <c r="N13" s="222">
        <v>15</v>
      </c>
      <c r="O13" s="222">
        <v>1</v>
      </c>
      <c r="P13" s="222">
        <v>1</v>
      </c>
      <c r="Q13" s="222"/>
      <c r="R13" s="222"/>
      <c r="S13" s="222"/>
      <c r="T13" s="222"/>
      <c r="U13" s="222"/>
      <c r="V13" s="222"/>
      <c r="W13" s="222">
        <v>1</v>
      </c>
      <c r="X13" s="222">
        <v>1</v>
      </c>
      <c r="Y13" s="221">
        <v>1</v>
      </c>
      <c r="Z13" s="221">
        <v>1</v>
      </c>
      <c r="AA13" s="221">
        <v>1</v>
      </c>
      <c r="AB13" s="221">
        <v>1</v>
      </c>
      <c r="AC13" s="221">
        <v>1</v>
      </c>
      <c r="AD13" s="221">
        <v>1</v>
      </c>
      <c r="AE13" s="221">
        <v>1</v>
      </c>
      <c r="AF13" s="221">
        <v>1</v>
      </c>
      <c r="AG13" s="221">
        <v>1</v>
      </c>
      <c r="AH13" s="221">
        <v>1</v>
      </c>
      <c r="AI13" s="221">
        <v>1</v>
      </c>
      <c r="AJ13" s="215">
        <v>1</v>
      </c>
    </row>
    <row r="14" spans="1:36" ht="28.5" customHeight="1" x14ac:dyDescent="0.25">
      <c r="A14" s="229">
        <f t="shared" si="1"/>
        <v>5</v>
      </c>
      <c r="B14" s="142" t="s">
        <v>189</v>
      </c>
      <c r="C14" s="222">
        <v>1</v>
      </c>
      <c r="D14" s="222">
        <v>1</v>
      </c>
      <c r="E14" s="222">
        <v>1</v>
      </c>
      <c r="F14" s="222">
        <v>1</v>
      </c>
      <c r="G14" s="222"/>
      <c r="H14" s="222"/>
      <c r="I14" s="222"/>
      <c r="J14" s="213"/>
      <c r="K14" s="241"/>
      <c r="L14" s="241"/>
      <c r="M14" s="241">
        <v>21</v>
      </c>
      <c r="N14" s="241">
        <v>21</v>
      </c>
      <c r="O14" s="241"/>
      <c r="P14" s="241"/>
      <c r="Q14" s="222"/>
      <c r="R14" s="222"/>
      <c r="S14" s="222"/>
      <c r="T14" s="222"/>
      <c r="U14" s="222"/>
      <c r="V14" s="222"/>
      <c r="W14" s="222">
        <v>1</v>
      </c>
      <c r="X14" s="222">
        <v>1</v>
      </c>
      <c r="Y14" s="221">
        <v>1</v>
      </c>
      <c r="Z14" s="221">
        <v>1</v>
      </c>
      <c r="AA14" s="221">
        <v>1</v>
      </c>
      <c r="AB14" s="221">
        <v>1</v>
      </c>
      <c r="AC14" s="221"/>
      <c r="AD14" s="221"/>
      <c r="AE14" s="221">
        <v>1</v>
      </c>
      <c r="AF14" s="221">
        <v>1</v>
      </c>
      <c r="AG14" s="221">
        <v>1</v>
      </c>
      <c r="AH14" s="221">
        <v>1</v>
      </c>
      <c r="AI14" s="221">
        <v>1</v>
      </c>
      <c r="AJ14" s="215">
        <v>1</v>
      </c>
    </row>
    <row r="15" spans="1:36" ht="28.5" customHeight="1" x14ac:dyDescent="0.25">
      <c r="A15" s="229">
        <f t="shared" si="1"/>
        <v>6</v>
      </c>
      <c r="B15" s="142" t="s">
        <v>190</v>
      </c>
      <c r="C15" s="222">
        <v>1</v>
      </c>
      <c r="D15" s="222">
        <v>1</v>
      </c>
      <c r="E15" s="222"/>
      <c r="F15" s="222"/>
      <c r="G15" s="222"/>
      <c r="H15" s="222"/>
      <c r="I15" s="222"/>
      <c r="J15" s="213"/>
      <c r="K15" s="222"/>
      <c r="L15" s="222"/>
      <c r="M15" s="222"/>
      <c r="N15" s="222"/>
      <c r="O15" s="241">
        <v>1</v>
      </c>
      <c r="P15" s="241">
        <v>1</v>
      </c>
      <c r="Q15" s="241">
        <v>1</v>
      </c>
      <c r="R15" s="241">
        <v>1</v>
      </c>
      <c r="S15" s="241">
        <v>2</v>
      </c>
      <c r="T15" s="241">
        <v>2</v>
      </c>
      <c r="U15" s="222"/>
      <c r="V15" s="222"/>
      <c r="W15" s="222">
        <v>1</v>
      </c>
      <c r="X15" s="222">
        <v>1</v>
      </c>
      <c r="Y15" s="221">
        <v>1</v>
      </c>
      <c r="Z15" s="221">
        <v>1</v>
      </c>
      <c r="AA15" s="221">
        <v>1</v>
      </c>
      <c r="AB15" s="221">
        <v>1</v>
      </c>
      <c r="AC15" s="221">
        <v>1</v>
      </c>
      <c r="AD15" s="221">
        <v>1</v>
      </c>
      <c r="AE15" s="215">
        <v>1</v>
      </c>
      <c r="AF15" s="215">
        <v>1</v>
      </c>
      <c r="AG15" s="221">
        <v>1</v>
      </c>
      <c r="AH15" s="221">
        <v>1</v>
      </c>
      <c r="AI15" s="221">
        <v>1</v>
      </c>
      <c r="AJ15" s="215">
        <v>1</v>
      </c>
    </row>
    <row r="16" spans="1:36" ht="28.5" customHeight="1" x14ac:dyDescent="0.25">
      <c r="A16" s="229">
        <f t="shared" si="1"/>
        <v>7</v>
      </c>
      <c r="B16" s="142" t="s">
        <v>191</v>
      </c>
      <c r="C16" s="182">
        <v>1</v>
      </c>
      <c r="D16" s="182">
        <v>1</v>
      </c>
      <c r="E16" s="182"/>
      <c r="F16" s="182"/>
      <c r="G16" s="182"/>
      <c r="H16" s="182"/>
      <c r="I16" s="182"/>
      <c r="J16" s="183"/>
      <c r="K16" s="182"/>
      <c r="L16" s="182"/>
      <c r="M16" s="182">
        <v>8</v>
      </c>
      <c r="N16" s="182">
        <v>8</v>
      </c>
      <c r="O16" s="182"/>
      <c r="P16" s="182"/>
      <c r="Q16" s="182">
        <v>1</v>
      </c>
      <c r="R16" s="182">
        <v>1</v>
      </c>
      <c r="S16" s="182"/>
      <c r="T16" s="182"/>
      <c r="U16" s="182"/>
      <c r="V16" s="182"/>
      <c r="W16" s="182">
        <v>1</v>
      </c>
      <c r="X16" s="182">
        <v>1</v>
      </c>
      <c r="Y16" s="181">
        <v>1</v>
      </c>
      <c r="Z16" s="181">
        <v>1</v>
      </c>
      <c r="AA16" s="181">
        <v>1</v>
      </c>
      <c r="AB16" s="181">
        <v>1</v>
      </c>
      <c r="AC16" s="181">
        <v>1</v>
      </c>
      <c r="AD16" s="181">
        <v>1</v>
      </c>
      <c r="AE16" s="181">
        <v>1</v>
      </c>
      <c r="AF16" s="181">
        <v>1</v>
      </c>
      <c r="AG16" s="181">
        <v>1</v>
      </c>
      <c r="AH16" s="181">
        <v>1</v>
      </c>
      <c r="AI16" s="181">
        <v>1</v>
      </c>
      <c r="AJ16" s="159">
        <v>1</v>
      </c>
    </row>
    <row r="17" spans="1:36" ht="28.5" customHeight="1" x14ac:dyDescent="0.25">
      <c r="A17" s="229">
        <f t="shared" si="1"/>
        <v>8</v>
      </c>
      <c r="B17" s="149" t="s">
        <v>192</v>
      </c>
      <c r="C17" s="222">
        <v>1</v>
      </c>
      <c r="D17" s="222">
        <v>1</v>
      </c>
      <c r="E17" s="222"/>
      <c r="F17" s="222"/>
      <c r="G17" s="222"/>
      <c r="H17" s="222"/>
      <c r="I17" s="222"/>
      <c r="J17" s="213"/>
      <c r="K17" s="222"/>
      <c r="L17" s="222"/>
      <c r="M17" s="241">
        <v>6</v>
      </c>
      <c r="N17" s="241">
        <v>6</v>
      </c>
      <c r="O17" s="222"/>
      <c r="P17" s="222"/>
      <c r="Q17" s="222"/>
      <c r="R17" s="222"/>
      <c r="S17" s="222"/>
      <c r="T17" s="222"/>
      <c r="U17" s="222"/>
      <c r="V17" s="222"/>
      <c r="W17" s="222">
        <v>1</v>
      </c>
      <c r="X17" s="222">
        <v>1</v>
      </c>
      <c r="Y17" s="221">
        <v>1</v>
      </c>
      <c r="Z17" s="221">
        <v>1</v>
      </c>
      <c r="AA17" s="221">
        <v>1</v>
      </c>
      <c r="AB17" s="221">
        <v>1</v>
      </c>
      <c r="AC17" s="221">
        <v>1</v>
      </c>
      <c r="AD17" s="221">
        <v>1</v>
      </c>
      <c r="AE17" s="221">
        <v>1</v>
      </c>
      <c r="AF17" s="221">
        <v>1</v>
      </c>
      <c r="AG17" s="221">
        <v>1</v>
      </c>
      <c r="AH17" s="221">
        <v>1</v>
      </c>
      <c r="AI17" s="221">
        <v>1</v>
      </c>
      <c r="AJ17" s="215">
        <v>1</v>
      </c>
    </row>
    <row r="18" spans="1:36" ht="28.5" customHeight="1" x14ac:dyDescent="0.25">
      <c r="A18" s="229">
        <f t="shared" si="1"/>
        <v>9</v>
      </c>
      <c r="B18" s="157" t="s">
        <v>193</v>
      </c>
      <c r="C18" s="222">
        <v>1</v>
      </c>
      <c r="D18" s="222">
        <v>1</v>
      </c>
      <c r="E18" s="222"/>
      <c r="F18" s="222"/>
      <c r="G18" s="222"/>
      <c r="H18" s="222"/>
      <c r="I18" s="222"/>
      <c r="J18" s="213"/>
      <c r="K18" s="222"/>
      <c r="L18" s="222"/>
      <c r="M18" s="222">
        <v>7</v>
      </c>
      <c r="N18" s="222">
        <v>7</v>
      </c>
      <c r="O18" s="222"/>
      <c r="P18" s="222"/>
      <c r="Q18" s="222"/>
      <c r="R18" s="222"/>
      <c r="S18" s="222"/>
      <c r="T18" s="222"/>
      <c r="U18" s="241"/>
      <c r="V18" s="241"/>
      <c r="W18" s="222">
        <v>1</v>
      </c>
      <c r="X18" s="222">
        <v>1</v>
      </c>
      <c r="Y18" s="221">
        <v>1</v>
      </c>
      <c r="Z18" s="221">
        <v>1</v>
      </c>
      <c r="AA18" s="221">
        <v>1</v>
      </c>
      <c r="AB18" s="221">
        <v>1</v>
      </c>
      <c r="AC18" s="221">
        <v>1</v>
      </c>
      <c r="AD18" s="221">
        <v>1</v>
      </c>
      <c r="AE18" s="221">
        <v>1</v>
      </c>
      <c r="AF18" s="221">
        <v>1</v>
      </c>
      <c r="AG18" s="221">
        <v>1</v>
      </c>
      <c r="AH18" s="221">
        <v>1</v>
      </c>
      <c r="AI18" s="221">
        <v>1</v>
      </c>
      <c r="AJ18" s="215">
        <v>1</v>
      </c>
    </row>
    <row r="19" spans="1:36" ht="28.5" customHeight="1" x14ac:dyDescent="0.25">
      <c r="A19" s="229">
        <f t="shared" si="1"/>
        <v>10</v>
      </c>
      <c r="B19" s="142" t="s">
        <v>194</v>
      </c>
      <c r="C19" s="222">
        <v>1</v>
      </c>
      <c r="D19" s="222">
        <v>1</v>
      </c>
      <c r="E19" s="222"/>
      <c r="F19" s="222"/>
      <c r="G19" s="222"/>
      <c r="H19" s="222"/>
      <c r="I19" s="222"/>
      <c r="J19" s="213"/>
      <c r="K19" s="222"/>
      <c r="L19" s="222"/>
      <c r="M19" s="222">
        <v>5</v>
      </c>
      <c r="N19" s="222">
        <v>5</v>
      </c>
      <c r="O19" s="222"/>
      <c r="P19" s="222"/>
      <c r="Q19" s="222"/>
      <c r="R19" s="222"/>
      <c r="S19" s="222"/>
      <c r="T19" s="222"/>
      <c r="U19" s="222"/>
      <c r="V19" s="222"/>
      <c r="W19" s="222">
        <v>1</v>
      </c>
      <c r="X19" s="222">
        <v>1</v>
      </c>
      <c r="Y19" s="221">
        <v>1</v>
      </c>
      <c r="Z19" s="221">
        <v>1</v>
      </c>
      <c r="AA19" s="221">
        <v>1</v>
      </c>
      <c r="AB19" s="221">
        <v>1</v>
      </c>
      <c r="AC19" s="221">
        <v>1</v>
      </c>
      <c r="AD19" s="221">
        <v>1</v>
      </c>
      <c r="AE19" s="221">
        <v>1</v>
      </c>
      <c r="AF19" s="221">
        <v>1</v>
      </c>
      <c r="AG19" s="221">
        <v>1</v>
      </c>
      <c r="AH19" s="221">
        <v>1</v>
      </c>
      <c r="AI19" s="221">
        <v>1</v>
      </c>
      <c r="AJ19" s="215">
        <v>1</v>
      </c>
    </row>
    <row r="20" spans="1:36" ht="28.5" customHeight="1" x14ac:dyDescent="0.25">
      <c r="A20" s="229">
        <f t="shared" si="1"/>
        <v>11</v>
      </c>
      <c r="B20" s="157" t="s">
        <v>195</v>
      </c>
      <c r="C20" s="222">
        <v>1</v>
      </c>
      <c r="D20" s="222">
        <v>1</v>
      </c>
      <c r="E20" s="222"/>
      <c r="F20" s="222"/>
      <c r="G20" s="222"/>
      <c r="H20" s="222"/>
      <c r="I20" s="222"/>
      <c r="J20" s="213"/>
      <c r="K20" s="222"/>
      <c r="L20" s="222"/>
      <c r="M20" s="222">
        <v>6</v>
      </c>
      <c r="N20" s="222">
        <v>6</v>
      </c>
      <c r="O20" s="222"/>
      <c r="P20" s="222"/>
      <c r="Q20" s="222"/>
      <c r="R20" s="222"/>
      <c r="S20" s="222"/>
      <c r="T20" s="222"/>
      <c r="U20" s="222"/>
      <c r="V20" s="222"/>
      <c r="W20" s="222">
        <v>1</v>
      </c>
      <c r="X20" s="222">
        <v>1</v>
      </c>
      <c r="Y20" s="221">
        <v>1</v>
      </c>
      <c r="Z20" s="221">
        <v>1</v>
      </c>
      <c r="AA20" s="221">
        <v>1</v>
      </c>
      <c r="AB20" s="221">
        <v>1</v>
      </c>
      <c r="AC20" s="221">
        <v>1</v>
      </c>
      <c r="AD20" s="221">
        <v>1</v>
      </c>
      <c r="AE20" s="221">
        <v>1</v>
      </c>
      <c r="AF20" s="221">
        <v>1</v>
      </c>
      <c r="AG20" s="221">
        <v>1</v>
      </c>
      <c r="AH20" s="221">
        <v>1</v>
      </c>
      <c r="AI20" s="221">
        <v>1</v>
      </c>
      <c r="AJ20" s="224">
        <v>1</v>
      </c>
    </row>
    <row r="21" spans="1:36" ht="28.5" customHeight="1" x14ac:dyDescent="0.25">
      <c r="A21" s="229">
        <f t="shared" si="1"/>
        <v>12</v>
      </c>
      <c r="B21" s="142" t="s">
        <v>196</v>
      </c>
      <c r="C21" s="222">
        <v>1</v>
      </c>
      <c r="D21" s="222">
        <v>1</v>
      </c>
      <c r="E21" s="222"/>
      <c r="F21" s="222"/>
      <c r="G21" s="222"/>
      <c r="H21" s="222"/>
      <c r="I21" s="222"/>
      <c r="J21" s="213"/>
      <c r="K21" s="222">
        <v>2</v>
      </c>
      <c r="L21" s="222">
        <v>2</v>
      </c>
      <c r="M21" s="222">
        <v>2</v>
      </c>
      <c r="N21" s="222">
        <v>2</v>
      </c>
      <c r="O21" s="222"/>
      <c r="P21" s="222"/>
      <c r="Q21" s="222"/>
      <c r="R21" s="222"/>
      <c r="S21" s="222"/>
      <c r="T21" s="222"/>
      <c r="U21" s="222"/>
      <c r="V21" s="222"/>
      <c r="W21" s="222">
        <v>1</v>
      </c>
      <c r="X21" s="222">
        <v>1</v>
      </c>
      <c r="Y21" s="221">
        <v>1</v>
      </c>
      <c r="Z21" s="221">
        <v>1</v>
      </c>
      <c r="AA21" s="221">
        <v>1</v>
      </c>
      <c r="AB21" s="221">
        <v>1</v>
      </c>
      <c r="AC21" s="221">
        <v>1</v>
      </c>
      <c r="AD21" s="221">
        <v>1</v>
      </c>
      <c r="AE21" s="221">
        <v>1</v>
      </c>
      <c r="AF21" s="221">
        <v>1</v>
      </c>
      <c r="AG21" s="221">
        <v>1</v>
      </c>
      <c r="AH21" s="221">
        <v>1</v>
      </c>
      <c r="AI21" s="221">
        <v>1</v>
      </c>
      <c r="AJ21" s="224">
        <v>1</v>
      </c>
    </row>
    <row r="22" spans="1:36" ht="28.5" customHeight="1" x14ac:dyDescent="0.25">
      <c r="A22" s="229">
        <f t="shared" si="1"/>
        <v>13</v>
      </c>
      <c r="B22" s="142" t="s">
        <v>197</v>
      </c>
      <c r="C22" s="222">
        <v>1</v>
      </c>
      <c r="D22" s="222">
        <v>1</v>
      </c>
      <c r="E22" s="222"/>
      <c r="F22" s="222"/>
      <c r="G22" s="222"/>
      <c r="H22" s="222"/>
      <c r="I22" s="222"/>
      <c r="J22" s="213"/>
      <c r="K22" s="222"/>
      <c r="L22" s="222"/>
      <c r="M22" s="222">
        <v>6</v>
      </c>
      <c r="N22" s="222">
        <v>6</v>
      </c>
      <c r="O22" s="222"/>
      <c r="P22" s="222"/>
      <c r="Q22" s="222"/>
      <c r="R22" s="222"/>
      <c r="S22" s="222"/>
      <c r="T22" s="222"/>
      <c r="U22" s="222"/>
      <c r="V22" s="222"/>
      <c r="W22" s="222">
        <v>1</v>
      </c>
      <c r="X22" s="222">
        <v>1</v>
      </c>
      <c r="Y22" s="221">
        <v>1</v>
      </c>
      <c r="Z22" s="221">
        <v>1</v>
      </c>
      <c r="AA22" s="221">
        <v>1</v>
      </c>
      <c r="AB22" s="221">
        <v>1</v>
      </c>
      <c r="AC22" s="221">
        <v>1</v>
      </c>
      <c r="AD22" s="221">
        <v>1</v>
      </c>
      <c r="AE22" s="221">
        <v>1</v>
      </c>
      <c r="AF22" s="221">
        <v>1</v>
      </c>
      <c r="AG22" s="221">
        <v>1</v>
      </c>
      <c r="AH22" s="221">
        <v>1</v>
      </c>
      <c r="AI22" s="221">
        <v>1</v>
      </c>
      <c r="AJ22" s="215">
        <v>1</v>
      </c>
    </row>
    <row r="23" spans="1:36" ht="28.5" customHeight="1" x14ac:dyDescent="0.25">
      <c r="A23" s="229">
        <f t="shared" si="1"/>
        <v>14</v>
      </c>
      <c r="B23" s="142" t="s">
        <v>198</v>
      </c>
      <c r="C23" s="222">
        <v>1</v>
      </c>
      <c r="D23" s="222">
        <v>1</v>
      </c>
      <c r="E23" s="222"/>
      <c r="F23" s="222"/>
      <c r="G23" s="222"/>
      <c r="H23" s="222"/>
      <c r="I23" s="222"/>
      <c r="J23" s="213"/>
      <c r="K23" s="222"/>
      <c r="L23" s="222"/>
      <c r="M23" s="222">
        <v>1</v>
      </c>
      <c r="N23" s="222">
        <v>1</v>
      </c>
      <c r="O23" s="222"/>
      <c r="P23" s="222"/>
      <c r="Q23" s="222"/>
      <c r="R23" s="222"/>
      <c r="S23" s="222"/>
      <c r="T23" s="222"/>
      <c r="U23" s="222"/>
      <c r="V23" s="222"/>
      <c r="W23" s="222">
        <v>1</v>
      </c>
      <c r="X23" s="222">
        <v>1</v>
      </c>
      <c r="Y23" s="221">
        <v>1</v>
      </c>
      <c r="Z23" s="221">
        <v>1</v>
      </c>
      <c r="AA23" s="221">
        <v>1</v>
      </c>
      <c r="AB23" s="221">
        <v>1</v>
      </c>
      <c r="AC23" s="221">
        <v>1</v>
      </c>
      <c r="AD23" s="221">
        <v>1</v>
      </c>
      <c r="AE23" s="221">
        <v>1</v>
      </c>
      <c r="AF23" s="221">
        <v>1</v>
      </c>
      <c r="AG23" s="221"/>
      <c r="AH23" s="221"/>
      <c r="AI23" s="240"/>
      <c r="AJ23" s="240"/>
    </row>
    <row r="24" spans="1:36" ht="20.25" customHeight="1" x14ac:dyDescent="0.25">
      <c r="A24" s="139">
        <f t="shared" si="1"/>
        <v>15</v>
      </c>
      <c r="B24" s="133" t="s">
        <v>199</v>
      </c>
      <c r="C24" s="252">
        <f>SUM(C10:C23)</f>
        <v>14</v>
      </c>
      <c r="D24" s="252">
        <f t="shared" ref="D24:AJ24" si="2">SUM(D10:D23)</f>
        <v>14</v>
      </c>
      <c r="E24" s="252">
        <f t="shared" si="2"/>
        <v>1</v>
      </c>
      <c r="F24" s="252">
        <f t="shared" si="2"/>
        <v>1</v>
      </c>
      <c r="G24" s="252">
        <f t="shared" si="2"/>
        <v>0</v>
      </c>
      <c r="H24" s="252">
        <f t="shared" si="2"/>
        <v>0</v>
      </c>
      <c r="I24" s="252">
        <f t="shared" si="2"/>
        <v>0</v>
      </c>
      <c r="J24" s="252">
        <f t="shared" si="2"/>
        <v>0</v>
      </c>
      <c r="K24" s="252">
        <f t="shared" si="2"/>
        <v>7</v>
      </c>
      <c r="L24" s="252">
        <f t="shared" si="2"/>
        <v>7</v>
      </c>
      <c r="M24" s="252">
        <f t="shared" si="2"/>
        <v>112</v>
      </c>
      <c r="N24" s="252">
        <f t="shared" si="2"/>
        <v>112</v>
      </c>
      <c r="O24" s="252">
        <f t="shared" si="2"/>
        <v>9</v>
      </c>
      <c r="P24" s="252">
        <f t="shared" si="2"/>
        <v>9</v>
      </c>
      <c r="Q24" s="252">
        <f t="shared" si="2"/>
        <v>3</v>
      </c>
      <c r="R24" s="252">
        <f t="shared" si="2"/>
        <v>3</v>
      </c>
      <c r="S24" s="252">
        <f t="shared" si="2"/>
        <v>6</v>
      </c>
      <c r="T24" s="252">
        <f t="shared" si="2"/>
        <v>6</v>
      </c>
      <c r="U24" s="252">
        <f t="shared" si="2"/>
        <v>0</v>
      </c>
      <c r="V24" s="252">
        <f t="shared" si="2"/>
        <v>0</v>
      </c>
      <c r="W24" s="252">
        <f t="shared" si="2"/>
        <v>14</v>
      </c>
      <c r="X24" s="252">
        <f t="shared" si="2"/>
        <v>14</v>
      </c>
      <c r="Y24" s="252">
        <f t="shared" si="2"/>
        <v>14</v>
      </c>
      <c r="Z24" s="252">
        <f t="shared" si="2"/>
        <v>14</v>
      </c>
      <c r="AA24" s="252">
        <f t="shared" si="2"/>
        <v>14</v>
      </c>
      <c r="AB24" s="252">
        <f t="shared" si="2"/>
        <v>14</v>
      </c>
      <c r="AC24" s="252">
        <f t="shared" si="2"/>
        <v>13</v>
      </c>
      <c r="AD24" s="252">
        <f t="shared" si="2"/>
        <v>13</v>
      </c>
      <c r="AE24" s="252">
        <f t="shared" si="2"/>
        <v>13</v>
      </c>
      <c r="AF24" s="252">
        <f t="shared" si="2"/>
        <v>13</v>
      </c>
      <c r="AG24" s="252">
        <f t="shared" si="2"/>
        <v>12</v>
      </c>
      <c r="AH24" s="252">
        <f t="shared" si="2"/>
        <v>12</v>
      </c>
      <c r="AI24" s="252">
        <f t="shared" si="2"/>
        <v>13</v>
      </c>
      <c r="AJ24" s="252">
        <f t="shared" si="2"/>
        <v>13</v>
      </c>
    </row>
    <row r="25" spans="1:36" ht="40.5" customHeight="1" x14ac:dyDescent="0.25">
      <c r="A25" s="229">
        <f t="shared" si="1"/>
        <v>16</v>
      </c>
      <c r="B25" s="142" t="s">
        <v>200</v>
      </c>
      <c r="C25" s="222"/>
      <c r="D25" s="222"/>
      <c r="E25" s="222"/>
      <c r="F25" s="222"/>
      <c r="G25" s="222">
        <v>1</v>
      </c>
      <c r="H25" s="222">
        <v>1</v>
      </c>
      <c r="I25" s="222"/>
      <c r="J25" s="213"/>
      <c r="K25" s="222"/>
      <c r="L25" s="222"/>
      <c r="M25" s="222">
        <v>7</v>
      </c>
      <c r="N25" s="222">
        <v>7</v>
      </c>
      <c r="O25" s="222"/>
      <c r="P25" s="222"/>
      <c r="Q25" s="222">
        <v>1</v>
      </c>
      <c r="R25" s="222">
        <v>1</v>
      </c>
      <c r="S25" s="222">
        <v>1</v>
      </c>
      <c r="T25" s="222">
        <v>1</v>
      </c>
      <c r="U25" s="222"/>
      <c r="V25" s="222"/>
      <c r="W25" s="222">
        <v>1</v>
      </c>
      <c r="X25" s="222">
        <v>1</v>
      </c>
      <c r="Y25" s="221">
        <v>1</v>
      </c>
      <c r="Z25" s="221">
        <v>1</v>
      </c>
      <c r="AA25" s="221">
        <v>1</v>
      </c>
      <c r="AB25" s="221">
        <v>1</v>
      </c>
      <c r="AC25" s="221">
        <v>1</v>
      </c>
      <c r="AD25" s="221">
        <v>1</v>
      </c>
      <c r="AE25" s="221">
        <v>1</v>
      </c>
      <c r="AF25" s="221">
        <v>1</v>
      </c>
      <c r="AG25" s="221">
        <v>1</v>
      </c>
      <c r="AH25" s="221">
        <v>1</v>
      </c>
      <c r="AI25" s="221"/>
      <c r="AJ25" s="211"/>
    </row>
    <row r="26" spans="1:36" ht="40.5" customHeight="1" x14ac:dyDescent="0.25">
      <c r="A26" s="229">
        <f t="shared" si="1"/>
        <v>17</v>
      </c>
      <c r="B26" s="142" t="s">
        <v>201</v>
      </c>
      <c r="C26" s="222"/>
      <c r="D26" s="222"/>
      <c r="E26" s="222"/>
      <c r="F26" s="222"/>
      <c r="G26" s="222">
        <v>1</v>
      </c>
      <c r="H26" s="222">
        <v>1</v>
      </c>
      <c r="I26" s="222"/>
      <c r="J26" s="213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>
        <v>1</v>
      </c>
      <c r="X26" s="222">
        <v>1</v>
      </c>
      <c r="Y26" s="221">
        <v>1</v>
      </c>
      <c r="Z26" s="221">
        <v>1</v>
      </c>
      <c r="AA26" s="221">
        <v>1</v>
      </c>
      <c r="AB26" s="221">
        <v>1</v>
      </c>
      <c r="AC26" s="221">
        <v>1</v>
      </c>
      <c r="AD26" s="221">
        <v>1</v>
      </c>
      <c r="AE26" s="221">
        <v>1</v>
      </c>
      <c r="AF26" s="221">
        <v>1</v>
      </c>
      <c r="AG26" s="221"/>
      <c r="AH26" s="221"/>
      <c r="AI26" s="221"/>
      <c r="AJ26" s="240"/>
    </row>
    <row r="27" spans="1:36" ht="40.5" customHeight="1" x14ac:dyDescent="0.25">
      <c r="A27" s="229">
        <f t="shared" si="1"/>
        <v>18</v>
      </c>
      <c r="B27" s="142" t="s">
        <v>202</v>
      </c>
      <c r="C27" s="222"/>
      <c r="D27" s="222"/>
      <c r="E27" s="222"/>
      <c r="F27" s="222"/>
      <c r="G27" s="222">
        <v>1</v>
      </c>
      <c r="H27" s="222">
        <v>1</v>
      </c>
      <c r="I27" s="222"/>
      <c r="J27" s="213"/>
      <c r="K27" s="222"/>
      <c r="L27" s="222"/>
      <c r="M27" s="222">
        <v>4</v>
      </c>
      <c r="N27" s="222">
        <v>4</v>
      </c>
      <c r="O27" s="222"/>
      <c r="P27" s="222"/>
      <c r="Q27" s="222"/>
      <c r="R27" s="222"/>
      <c r="S27" s="222"/>
      <c r="T27" s="222"/>
      <c r="U27" s="222"/>
      <c r="V27" s="222"/>
      <c r="W27" s="222">
        <v>1</v>
      </c>
      <c r="X27" s="222">
        <v>1</v>
      </c>
      <c r="Y27" s="221">
        <v>1</v>
      </c>
      <c r="Z27" s="221">
        <v>1</v>
      </c>
      <c r="AA27" s="221">
        <v>1</v>
      </c>
      <c r="AB27" s="221">
        <v>1</v>
      </c>
      <c r="AC27" s="221">
        <v>1</v>
      </c>
      <c r="AD27" s="221">
        <v>1</v>
      </c>
      <c r="AE27" s="221">
        <v>1</v>
      </c>
      <c r="AF27" s="221">
        <v>1</v>
      </c>
      <c r="AG27" s="221">
        <v>1</v>
      </c>
      <c r="AH27" s="221">
        <v>1</v>
      </c>
      <c r="AI27" s="221"/>
      <c r="AJ27" s="211"/>
    </row>
    <row r="28" spans="1:36" ht="40.5" customHeight="1" x14ac:dyDescent="0.25">
      <c r="A28" s="229">
        <f t="shared" si="1"/>
        <v>19</v>
      </c>
      <c r="B28" s="157" t="s">
        <v>203</v>
      </c>
      <c r="C28" s="222"/>
      <c r="D28" s="222"/>
      <c r="E28" s="222"/>
      <c r="F28" s="222"/>
      <c r="G28" s="222">
        <v>1</v>
      </c>
      <c r="H28" s="222">
        <v>1</v>
      </c>
      <c r="I28" s="222"/>
      <c r="J28" s="213"/>
      <c r="K28" s="222"/>
      <c r="L28" s="222"/>
      <c r="M28" s="222">
        <v>3</v>
      </c>
      <c r="N28" s="222">
        <v>3</v>
      </c>
      <c r="O28" s="222"/>
      <c r="P28" s="222"/>
      <c r="Q28" s="222"/>
      <c r="R28" s="222"/>
      <c r="S28" s="222"/>
      <c r="T28" s="222"/>
      <c r="U28" s="222"/>
      <c r="V28" s="222"/>
      <c r="W28" s="222">
        <v>1</v>
      </c>
      <c r="X28" s="222">
        <v>1</v>
      </c>
      <c r="Y28" s="221">
        <v>1</v>
      </c>
      <c r="Z28" s="221">
        <v>1</v>
      </c>
      <c r="AA28" s="221">
        <v>1</v>
      </c>
      <c r="AB28" s="221">
        <v>1</v>
      </c>
      <c r="AC28" s="221">
        <v>1</v>
      </c>
      <c r="AD28" s="221">
        <v>1</v>
      </c>
      <c r="AE28" s="221">
        <v>1</v>
      </c>
      <c r="AF28" s="221">
        <v>1</v>
      </c>
      <c r="AG28" s="215">
        <v>1</v>
      </c>
      <c r="AH28" s="215">
        <v>1</v>
      </c>
      <c r="AI28" s="215"/>
      <c r="AJ28" s="240"/>
    </row>
    <row r="29" spans="1:36" ht="40.5" customHeight="1" x14ac:dyDescent="0.25">
      <c r="A29" s="229">
        <f t="shared" si="1"/>
        <v>20</v>
      </c>
      <c r="B29" s="142" t="s">
        <v>204</v>
      </c>
      <c r="C29" s="222"/>
      <c r="D29" s="222"/>
      <c r="E29" s="222"/>
      <c r="F29" s="222"/>
      <c r="G29" s="222"/>
      <c r="H29" s="222"/>
      <c r="I29" s="222">
        <v>1</v>
      </c>
      <c r="J29" s="213">
        <v>1</v>
      </c>
      <c r="K29" s="222"/>
      <c r="L29" s="222"/>
      <c r="M29" s="222">
        <v>1</v>
      </c>
      <c r="N29" s="222">
        <v>1</v>
      </c>
      <c r="O29" s="222"/>
      <c r="P29" s="222"/>
      <c r="Q29" s="222"/>
      <c r="R29" s="222"/>
      <c r="S29" s="222"/>
      <c r="T29" s="222"/>
      <c r="U29" s="222"/>
      <c r="V29" s="222"/>
      <c r="W29" s="241"/>
      <c r="X29" s="241"/>
      <c r="Y29" s="215">
        <v>1</v>
      </c>
      <c r="Z29" s="215">
        <v>1</v>
      </c>
      <c r="AA29" s="215"/>
      <c r="AB29" s="215"/>
      <c r="AC29" s="215">
        <v>1</v>
      </c>
      <c r="AD29" s="215">
        <v>1</v>
      </c>
      <c r="AE29" s="215"/>
      <c r="AF29" s="215"/>
      <c r="AG29" s="215"/>
      <c r="AH29" s="215"/>
      <c r="AI29" s="215"/>
      <c r="AJ29" s="240"/>
    </row>
    <row r="30" spans="1:36" ht="40.5" customHeight="1" x14ac:dyDescent="0.25">
      <c r="A30" s="229">
        <f t="shared" si="1"/>
        <v>21</v>
      </c>
      <c r="B30" s="142" t="s">
        <v>205</v>
      </c>
      <c r="C30" s="222"/>
      <c r="D30" s="222"/>
      <c r="E30" s="222"/>
      <c r="F30" s="222"/>
      <c r="G30" s="222">
        <v>1</v>
      </c>
      <c r="H30" s="222">
        <v>1</v>
      </c>
      <c r="I30" s="222"/>
      <c r="J30" s="213"/>
      <c r="K30" s="222">
        <v>1</v>
      </c>
      <c r="L30" s="222"/>
      <c r="M30" s="222">
        <v>3</v>
      </c>
      <c r="N30" s="222">
        <v>3</v>
      </c>
      <c r="O30" s="222"/>
      <c r="P30" s="222"/>
      <c r="Q30" s="222"/>
      <c r="R30" s="222"/>
      <c r="S30" s="222"/>
      <c r="T30" s="222"/>
      <c r="U30" s="222"/>
      <c r="V30" s="222"/>
      <c r="W30" s="222">
        <v>1</v>
      </c>
      <c r="X30" s="222">
        <v>1</v>
      </c>
      <c r="Y30" s="221">
        <v>1</v>
      </c>
      <c r="Z30" s="221">
        <v>1</v>
      </c>
      <c r="AA30" s="221">
        <v>1</v>
      </c>
      <c r="AB30" s="221">
        <v>1</v>
      </c>
      <c r="AC30" s="221">
        <v>1</v>
      </c>
      <c r="AD30" s="221">
        <v>1</v>
      </c>
      <c r="AE30" s="221">
        <v>1</v>
      </c>
      <c r="AF30" s="221">
        <v>1</v>
      </c>
      <c r="AG30" s="221">
        <v>1</v>
      </c>
      <c r="AH30" s="221">
        <v>1</v>
      </c>
      <c r="AI30" s="221">
        <v>1</v>
      </c>
      <c r="AJ30" s="224">
        <v>1</v>
      </c>
    </row>
    <row r="31" spans="1:36" ht="40.5" customHeight="1" x14ac:dyDescent="0.25">
      <c r="A31" s="229">
        <f t="shared" si="1"/>
        <v>22</v>
      </c>
      <c r="B31" s="142" t="s">
        <v>206</v>
      </c>
      <c r="C31" s="182"/>
      <c r="D31" s="182"/>
      <c r="E31" s="182"/>
      <c r="F31" s="182"/>
      <c r="G31" s="185">
        <v>1</v>
      </c>
      <c r="H31" s="185">
        <v>1</v>
      </c>
      <c r="I31" s="185"/>
      <c r="J31" s="161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>
        <v>1</v>
      </c>
      <c r="X31" s="182">
        <v>1</v>
      </c>
      <c r="Y31" s="181">
        <v>1</v>
      </c>
      <c r="Z31" s="181">
        <v>1</v>
      </c>
      <c r="AA31" s="181">
        <v>1</v>
      </c>
      <c r="AB31" s="181">
        <v>1</v>
      </c>
      <c r="AC31" s="181">
        <v>1</v>
      </c>
      <c r="AD31" s="181">
        <v>1</v>
      </c>
      <c r="AE31" s="181">
        <v>1</v>
      </c>
      <c r="AF31" s="181">
        <v>1</v>
      </c>
      <c r="AG31" s="181">
        <v>1</v>
      </c>
      <c r="AH31" s="181">
        <v>1</v>
      </c>
      <c r="AI31" s="181"/>
      <c r="AJ31" s="240"/>
    </row>
    <row r="32" spans="1:36" ht="40.5" customHeight="1" x14ac:dyDescent="0.25">
      <c r="A32" s="229">
        <f t="shared" si="1"/>
        <v>23</v>
      </c>
      <c r="B32" s="142" t="s">
        <v>207</v>
      </c>
      <c r="C32" s="222"/>
      <c r="D32" s="222"/>
      <c r="E32" s="222"/>
      <c r="F32" s="222"/>
      <c r="G32" s="173">
        <v>2</v>
      </c>
      <c r="H32" s="173">
        <v>2</v>
      </c>
      <c r="I32" s="222"/>
      <c r="J32" s="213"/>
      <c r="K32" s="222"/>
      <c r="L32" s="222"/>
      <c r="M32" s="222">
        <v>7</v>
      </c>
      <c r="N32" s="222">
        <v>7</v>
      </c>
      <c r="O32" s="222"/>
      <c r="P32" s="222"/>
      <c r="Q32" s="222"/>
      <c r="R32" s="222"/>
      <c r="S32" s="222"/>
      <c r="T32" s="222"/>
      <c r="U32" s="222"/>
      <c r="V32" s="222"/>
      <c r="W32" s="222">
        <v>1</v>
      </c>
      <c r="X32" s="222">
        <v>1</v>
      </c>
      <c r="Y32" s="221">
        <v>1</v>
      </c>
      <c r="Z32" s="221">
        <v>1</v>
      </c>
      <c r="AA32" s="221">
        <v>1</v>
      </c>
      <c r="AB32" s="221">
        <v>1</v>
      </c>
      <c r="AC32" s="221">
        <v>1</v>
      </c>
      <c r="AD32" s="221">
        <v>1</v>
      </c>
      <c r="AE32" s="221">
        <v>1</v>
      </c>
      <c r="AF32" s="221">
        <v>1</v>
      </c>
      <c r="AG32" s="221">
        <v>1</v>
      </c>
      <c r="AH32" s="221">
        <v>1</v>
      </c>
      <c r="AI32" s="221"/>
      <c r="AJ32" s="215">
        <v>1</v>
      </c>
    </row>
    <row r="33" spans="1:37" ht="40.5" customHeight="1" x14ac:dyDescent="0.25">
      <c r="A33" s="229">
        <f t="shared" si="1"/>
        <v>24</v>
      </c>
      <c r="B33" s="142" t="s">
        <v>208</v>
      </c>
      <c r="C33" s="222"/>
      <c r="D33" s="222"/>
      <c r="E33" s="222"/>
      <c r="F33" s="222"/>
      <c r="G33" s="222">
        <v>1</v>
      </c>
      <c r="H33" s="222">
        <v>1</v>
      </c>
      <c r="I33" s="222"/>
      <c r="J33" s="213"/>
      <c r="K33" s="222"/>
      <c r="L33" s="222"/>
      <c r="M33" s="222">
        <v>3</v>
      </c>
      <c r="N33" s="222">
        <v>3</v>
      </c>
      <c r="O33" s="222"/>
      <c r="P33" s="222"/>
      <c r="Q33" s="222"/>
      <c r="R33" s="222"/>
      <c r="S33" s="222"/>
      <c r="T33" s="222"/>
      <c r="U33" s="222"/>
      <c r="V33" s="222"/>
      <c r="W33" s="222">
        <v>1</v>
      </c>
      <c r="X33" s="222">
        <v>1</v>
      </c>
      <c r="Y33" s="221">
        <v>2</v>
      </c>
      <c r="Z33" s="221">
        <v>2</v>
      </c>
      <c r="AA33" s="221">
        <v>1</v>
      </c>
      <c r="AB33" s="221">
        <v>1</v>
      </c>
      <c r="AC33" s="221">
        <v>1</v>
      </c>
      <c r="AD33" s="221">
        <v>1</v>
      </c>
      <c r="AE33" s="221">
        <v>2</v>
      </c>
      <c r="AF33" s="221">
        <v>2</v>
      </c>
      <c r="AG33" s="221"/>
      <c r="AH33" s="221"/>
      <c r="AI33" s="221"/>
      <c r="AJ33" s="240"/>
    </row>
    <row r="34" spans="1:37" ht="40.5" customHeight="1" x14ac:dyDescent="0.25">
      <c r="A34" s="229">
        <f t="shared" si="1"/>
        <v>25</v>
      </c>
      <c r="B34" s="142" t="s">
        <v>209</v>
      </c>
      <c r="C34" s="222"/>
      <c r="D34" s="222"/>
      <c r="E34" s="222"/>
      <c r="F34" s="222"/>
      <c r="G34" s="222"/>
      <c r="H34" s="222"/>
      <c r="I34" s="241">
        <v>5</v>
      </c>
      <c r="J34" s="145">
        <v>5</v>
      </c>
      <c r="K34" s="241"/>
      <c r="L34" s="241"/>
      <c r="M34" s="241">
        <v>1</v>
      </c>
      <c r="N34" s="241">
        <v>1</v>
      </c>
      <c r="O34" s="222"/>
      <c r="P34" s="222"/>
      <c r="Q34" s="222"/>
      <c r="R34" s="222"/>
      <c r="S34" s="222"/>
      <c r="T34" s="222"/>
      <c r="U34" s="222"/>
      <c r="V34" s="222"/>
      <c r="W34" s="222">
        <v>1</v>
      </c>
      <c r="X34" s="222">
        <v>1</v>
      </c>
      <c r="Y34" s="221">
        <v>1</v>
      </c>
      <c r="Z34" s="221">
        <v>1</v>
      </c>
      <c r="AA34" s="221">
        <v>1</v>
      </c>
      <c r="AB34" s="221">
        <v>1</v>
      </c>
      <c r="AC34" s="221">
        <v>1</v>
      </c>
      <c r="AD34" s="221">
        <v>1</v>
      </c>
      <c r="AE34" s="221">
        <v>1</v>
      </c>
      <c r="AF34" s="221">
        <v>1</v>
      </c>
      <c r="AG34" s="221"/>
      <c r="AH34" s="221"/>
      <c r="AI34" s="221"/>
      <c r="AJ34" s="240"/>
    </row>
    <row r="35" spans="1:37" ht="40.5" customHeight="1" x14ac:dyDescent="0.25">
      <c r="A35" s="229">
        <f t="shared" si="1"/>
        <v>26</v>
      </c>
      <c r="B35" s="142" t="s">
        <v>210</v>
      </c>
      <c r="C35" s="222"/>
      <c r="D35" s="222"/>
      <c r="E35" s="222"/>
      <c r="F35" s="222"/>
      <c r="G35" s="222"/>
      <c r="H35" s="222"/>
      <c r="I35" s="222">
        <v>1</v>
      </c>
      <c r="J35" s="213">
        <v>1</v>
      </c>
      <c r="K35" s="222"/>
      <c r="L35" s="222"/>
      <c r="M35" s="222">
        <v>1</v>
      </c>
      <c r="N35" s="222">
        <v>1</v>
      </c>
      <c r="O35" s="222"/>
      <c r="P35" s="222"/>
      <c r="Q35" s="222"/>
      <c r="R35" s="222"/>
      <c r="S35" s="222"/>
      <c r="T35" s="222"/>
      <c r="U35" s="222"/>
      <c r="V35" s="222"/>
      <c r="W35" s="222">
        <v>1</v>
      </c>
      <c r="X35" s="222">
        <v>1</v>
      </c>
      <c r="Y35" s="188"/>
      <c r="Z35" s="188"/>
      <c r="AA35" s="188"/>
      <c r="AB35" s="188"/>
      <c r="AC35" s="188"/>
      <c r="AD35" s="188"/>
      <c r="AE35" s="188"/>
      <c r="AF35" s="188"/>
      <c r="AG35" s="221"/>
      <c r="AH35" s="221"/>
      <c r="AI35" s="221"/>
      <c r="AJ35" s="211"/>
    </row>
    <row r="36" spans="1:37" ht="40.5" customHeight="1" x14ac:dyDescent="0.25">
      <c r="A36" s="229">
        <f t="shared" si="1"/>
        <v>27</v>
      </c>
      <c r="B36" s="142" t="s">
        <v>211</v>
      </c>
      <c r="C36" s="222"/>
      <c r="D36" s="222"/>
      <c r="E36" s="222"/>
      <c r="F36" s="222"/>
      <c r="G36" s="222">
        <v>1</v>
      </c>
      <c r="H36" s="222">
        <v>1</v>
      </c>
      <c r="I36" s="222"/>
      <c r="J36" s="213"/>
      <c r="K36" s="222"/>
      <c r="L36" s="222"/>
      <c r="M36" s="222">
        <v>1</v>
      </c>
      <c r="N36" s="222">
        <v>1</v>
      </c>
      <c r="O36" s="222"/>
      <c r="P36" s="222"/>
      <c r="Q36" s="222"/>
      <c r="R36" s="222"/>
      <c r="S36" s="222"/>
      <c r="T36" s="222"/>
      <c r="U36" s="222"/>
      <c r="V36" s="222"/>
      <c r="W36" s="222">
        <v>1</v>
      </c>
      <c r="X36" s="222">
        <v>1</v>
      </c>
      <c r="Y36" s="221">
        <v>1</v>
      </c>
      <c r="Z36" s="221">
        <v>1</v>
      </c>
      <c r="AA36" s="221">
        <v>1</v>
      </c>
      <c r="AB36" s="221">
        <v>1</v>
      </c>
      <c r="AC36" s="221"/>
      <c r="AD36" s="221"/>
      <c r="AE36" s="221">
        <v>1</v>
      </c>
      <c r="AF36" s="221">
        <v>1</v>
      </c>
      <c r="AG36" s="221"/>
      <c r="AH36" s="221"/>
      <c r="AI36" s="221"/>
      <c r="AJ36" s="240"/>
    </row>
    <row r="37" spans="1:37" ht="40.5" customHeight="1" x14ac:dyDescent="0.25">
      <c r="A37" s="229">
        <f t="shared" si="1"/>
        <v>28</v>
      </c>
      <c r="B37" s="142" t="s">
        <v>212</v>
      </c>
      <c r="C37" s="222"/>
      <c r="D37" s="222"/>
      <c r="E37" s="222"/>
      <c r="F37" s="222"/>
      <c r="G37" s="222"/>
      <c r="H37" s="222"/>
      <c r="I37" s="222">
        <v>1</v>
      </c>
      <c r="J37" s="213">
        <v>1</v>
      </c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1">
        <v>1</v>
      </c>
      <c r="Z37" s="221">
        <v>1</v>
      </c>
      <c r="AA37" s="221"/>
      <c r="AB37" s="221"/>
      <c r="AC37" s="221">
        <v>1</v>
      </c>
      <c r="AD37" s="221">
        <v>1</v>
      </c>
      <c r="AE37" s="221"/>
      <c r="AF37" s="221"/>
      <c r="AG37" s="221"/>
      <c r="AH37" s="221"/>
      <c r="AI37" s="221"/>
      <c r="AJ37" s="211"/>
    </row>
    <row r="38" spans="1:37" ht="40.5" customHeight="1" x14ac:dyDescent="0.25">
      <c r="A38" s="229">
        <f t="shared" si="1"/>
        <v>29</v>
      </c>
      <c r="B38" s="157" t="s">
        <v>213</v>
      </c>
      <c r="C38" s="222"/>
      <c r="D38" s="222"/>
      <c r="E38" s="222"/>
      <c r="F38" s="222"/>
      <c r="G38" s="222"/>
      <c r="H38" s="222"/>
      <c r="I38" s="222">
        <v>1</v>
      </c>
      <c r="J38" s="213">
        <v>1</v>
      </c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40"/>
      <c r="Z38" s="240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</row>
    <row r="39" spans="1:37" ht="40.5" customHeight="1" x14ac:dyDescent="0.25">
      <c r="A39" s="229">
        <f t="shared" si="1"/>
        <v>30</v>
      </c>
      <c r="B39" s="142" t="s">
        <v>214</v>
      </c>
      <c r="C39" s="222"/>
      <c r="D39" s="222"/>
      <c r="E39" s="222"/>
      <c r="F39" s="222"/>
      <c r="G39" s="222">
        <v>1</v>
      </c>
      <c r="H39" s="222">
        <v>1</v>
      </c>
      <c r="I39" s="222"/>
      <c r="J39" s="213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1">
        <v>1</v>
      </c>
      <c r="Z39" s="221">
        <v>1</v>
      </c>
      <c r="AA39" s="221">
        <v>1</v>
      </c>
      <c r="AB39" s="221">
        <v>1</v>
      </c>
      <c r="AC39" s="221"/>
      <c r="AD39" s="221"/>
      <c r="AE39" s="221">
        <v>1</v>
      </c>
      <c r="AF39" s="221">
        <v>1</v>
      </c>
      <c r="AG39" s="221"/>
      <c r="AH39" s="221"/>
      <c r="AI39" s="221">
        <v>1</v>
      </c>
      <c r="AJ39" s="211">
        <v>1</v>
      </c>
    </row>
    <row r="40" spans="1:37" ht="40.5" customHeight="1" x14ac:dyDescent="0.25">
      <c r="A40" s="229">
        <f t="shared" si="1"/>
        <v>31</v>
      </c>
      <c r="B40" s="142" t="s">
        <v>215</v>
      </c>
      <c r="C40" s="222"/>
      <c r="D40" s="222"/>
      <c r="E40" s="222"/>
      <c r="F40" s="222"/>
      <c r="G40" s="222"/>
      <c r="H40" s="222"/>
      <c r="I40" s="222">
        <v>1</v>
      </c>
      <c r="J40" s="213">
        <v>1</v>
      </c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1">
        <v>1</v>
      </c>
      <c r="Z40" s="221">
        <v>1</v>
      </c>
      <c r="AA40" s="221"/>
      <c r="AB40" s="221"/>
      <c r="AC40" s="221"/>
      <c r="AD40" s="221"/>
      <c r="AE40" s="221"/>
      <c r="AF40" s="221"/>
      <c r="AG40" s="221"/>
      <c r="AH40" s="221"/>
      <c r="AI40" s="221"/>
      <c r="AJ40" s="211"/>
    </row>
    <row r="41" spans="1:37" ht="40.5" customHeight="1" x14ac:dyDescent="0.25">
      <c r="A41" s="229">
        <f t="shared" si="1"/>
        <v>32</v>
      </c>
      <c r="B41" s="132" t="s">
        <v>216</v>
      </c>
      <c r="C41" s="240"/>
      <c r="D41" s="240"/>
      <c r="E41" s="240"/>
      <c r="F41" s="240"/>
      <c r="G41" s="240"/>
      <c r="H41" s="240"/>
      <c r="I41" s="240"/>
      <c r="J41" s="244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</row>
    <row r="42" spans="1:37" ht="40.5" customHeight="1" x14ac:dyDescent="0.25">
      <c r="A42" s="229">
        <f t="shared" si="1"/>
        <v>33</v>
      </c>
      <c r="B42" s="132" t="s">
        <v>217</v>
      </c>
      <c r="C42" s="240"/>
      <c r="D42" s="240"/>
      <c r="E42" s="240"/>
      <c r="F42" s="240"/>
      <c r="G42" s="240"/>
      <c r="H42" s="240"/>
      <c r="I42" s="240"/>
      <c r="J42" s="244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</row>
    <row r="43" spans="1:37" ht="40.5" customHeight="1" x14ac:dyDescent="0.25">
      <c r="A43" s="229">
        <f t="shared" si="1"/>
        <v>34</v>
      </c>
      <c r="B43" s="142" t="s">
        <v>218</v>
      </c>
      <c r="C43" s="222"/>
      <c r="D43" s="222"/>
      <c r="E43" s="222"/>
      <c r="F43" s="222"/>
      <c r="G43" s="222"/>
      <c r="H43" s="222"/>
      <c r="I43" s="222">
        <v>1</v>
      </c>
      <c r="J43" s="213">
        <v>1</v>
      </c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1">
        <v>1</v>
      </c>
      <c r="Z43" s="221">
        <v>1</v>
      </c>
      <c r="AA43" s="221"/>
      <c r="AB43" s="221"/>
      <c r="AC43" s="221"/>
      <c r="AD43" s="221"/>
      <c r="AE43" s="221"/>
      <c r="AF43" s="240"/>
      <c r="AG43" s="240"/>
      <c r="AH43" s="240"/>
      <c r="AI43" s="240"/>
      <c r="AJ43" s="240"/>
    </row>
    <row r="44" spans="1:37" ht="40.5" customHeight="1" x14ac:dyDescent="0.25">
      <c r="A44" s="229">
        <f t="shared" si="1"/>
        <v>35</v>
      </c>
      <c r="B44" s="142" t="s">
        <v>219</v>
      </c>
      <c r="C44" s="222"/>
      <c r="D44" s="222"/>
      <c r="E44" s="222"/>
      <c r="F44" s="222"/>
      <c r="G44" s="222"/>
      <c r="H44" s="222"/>
      <c r="I44" s="222">
        <v>1</v>
      </c>
      <c r="J44" s="213">
        <v>1</v>
      </c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1">
        <v>1</v>
      </c>
      <c r="Z44" s="221">
        <v>1</v>
      </c>
      <c r="AA44" s="221"/>
      <c r="AB44" s="221"/>
      <c r="AC44" s="221"/>
      <c r="AD44" s="221"/>
      <c r="AE44" s="221"/>
      <c r="AF44" s="221"/>
      <c r="AG44" s="221"/>
      <c r="AH44" s="240"/>
      <c r="AI44" s="240"/>
      <c r="AJ44" s="240"/>
    </row>
    <row r="45" spans="1:37" ht="40.5" customHeight="1" x14ac:dyDescent="0.25">
      <c r="A45" s="229">
        <f t="shared" si="1"/>
        <v>36</v>
      </c>
      <c r="B45" s="149" t="s">
        <v>220</v>
      </c>
      <c r="C45" s="222"/>
      <c r="D45" s="222"/>
      <c r="E45" s="222"/>
      <c r="F45" s="222"/>
      <c r="G45" s="222"/>
      <c r="H45" s="222"/>
      <c r="I45" s="222"/>
      <c r="J45" s="213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>
        <v>1</v>
      </c>
      <c r="X45" s="222">
        <v>1</v>
      </c>
      <c r="Y45" s="221">
        <v>1</v>
      </c>
      <c r="Z45" s="221">
        <v>1</v>
      </c>
      <c r="AA45" s="221">
        <v>1</v>
      </c>
      <c r="AB45" s="221">
        <v>1</v>
      </c>
      <c r="AC45" s="221"/>
      <c r="AD45" s="221"/>
      <c r="AE45" s="221"/>
      <c r="AF45" s="221"/>
      <c r="AG45" s="221"/>
      <c r="AH45" s="221"/>
      <c r="AI45" s="221"/>
      <c r="AJ45" s="211"/>
      <c r="AK45" s="192" t="s">
        <v>284</v>
      </c>
    </row>
    <row r="46" spans="1:37" ht="40.5" customHeight="1" x14ac:dyDescent="0.25">
      <c r="A46" s="229">
        <f t="shared" si="1"/>
        <v>37</v>
      </c>
      <c r="B46" s="132" t="s">
        <v>221</v>
      </c>
      <c r="C46" s="240"/>
      <c r="D46" s="240"/>
      <c r="E46" s="240"/>
      <c r="F46" s="240"/>
      <c r="G46" s="240"/>
      <c r="H46" s="240"/>
      <c r="I46" s="240"/>
      <c r="J46" s="244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240"/>
      <c r="AH46" s="240"/>
      <c r="AI46" s="240"/>
      <c r="AJ46" s="240"/>
    </row>
    <row r="47" spans="1:37" ht="40.5" customHeight="1" x14ac:dyDescent="0.25">
      <c r="A47" s="229">
        <f t="shared" si="1"/>
        <v>38</v>
      </c>
      <c r="B47" s="142" t="s">
        <v>222</v>
      </c>
      <c r="C47" s="222"/>
      <c r="D47" s="222"/>
      <c r="E47" s="222"/>
      <c r="F47" s="222"/>
      <c r="G47" s="222"/>
      <c r="H47" s="222"/>
      <c r="I47" s="222">
        <v>1</v>
      </c>
      <c r="J47" s="213">
        <v>1</v>
      </c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>
        <v>1</v>
      </c>
      <c r="X47" s="213">
        <v>1</v>
      </c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11"/>
    </row>
    <row r="48" spans="1:37" ht="40.5" customHeight="1" x14ac:dyDescent="0.25">
      <c r="A48" s="229">
        <f t="shared" si="1"/>
        <v>39</v>
      </c>
      <c r="B48" s="142" t="s">
        <v>223</v>
      </c>
      <c r="C48" s="222"/>
      <c r="D48" s="222"/>
      <c r="E48" s="222"/>
      <c r="F48" s="222"/>
      <c r="G48" s="222">
        <v>1</v>
      </c>
      <c r="H48" s="222">
        <v>1</v>
      </c>
      <c r="I48" s="222"/>
      <c r="J48" s="213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>
        <v>1</v>
      </c>
      <c r="X48" s="222">
        <v>1</v>
      </c>
      <c r="Y48" s="221">
        <v>1</v>
      </c>
      <c r="Z48" s="221">
        <v>1</v>
      </c>
      <c r="AA48" s="221">
        <v>1</v>
      </c>
      <c r="AB48" s="221">
        <v>1</v>
      </c>
      <c r="AC48" s="221"/>
      <c r="AD48" s="221"/>
      <c r="AE48" s="221">
        <v>1</v>
      </c>
      <c r="AF48" s="221">
        <v>1</v>
      </c>
      <c r="AG48" s="221"/>
      <c r="AH48" s="221"/>
      <c r="AI48" s="221"/>
      <c r="AJ48" s="240"/>
    </row>
    <row r="49" spans="1:1187" ht="40.5" customHeight="1" x14ac:dyDescent="0.25">
      <c r="A49" s="229">
        <f t="shared" si="1"/>
        <v>40</v>
      </c>
      <c r="B49" s="142" t="s">
        <v>224</v>
      </c>
      <c r="C49" s="222"/>
      <c r="D49" s="222"/>
      <c r="E49" s="222"/>
      <c r="F49" s="222"/>
      <c r="G49" s="222">
        <v>1</v>
      </c>
      <c r="H49" s="222">
        <v>1</v>
      </c>
      <c r="I49" s="222"/>
      <c r="J49" s="213"/>
      <c r="K49" s="222"/>
      <c r="L49" s="222"/>
      <c r="M49" s="173">
        <v>2</v>
      </c>
      <c r="N49" s="173">
        <v>2</v>
      </c>
      <c r="O49" s="173"/>
      <c r="P49" s="222"/>
      <c r="Q49" s="222"/>
      <c r="R49" s="222"/>
      <c r="S49" s="222"/>
      <c r="T49" s="222"/>
      <c r="U49" s="222"/>
      <c r="V49" s="222"/>
      <c r="W49" s="222">
        <v>1</v>
      </c>
      <c r="X49" s="222">
        <v>1</v>
      </c>
      <c r="Y49" s="221">
        <v>1</v>
      </c>
      <c r="Z49" s="221">
        <v>1</v>
      </c>
      <c r="AA49" s="221">
        <v>1</v>
      </c>
      <c r="AB49" s="221">
        <v>1</v>
      </c>
      <c r="AC49" s="221"/>
      <c r="AD49" s="221"/>
      <c r="AE49" s="221">
        <v>1</v>
      </c>
      <c r="AF49" s="221">
        <v>1</v>
      </c>
      <c r="AG49" s="221"/>
      <c r="AH49" s="221"/>
      <c r="AI49" s="221"/>
      <c r="AJ49" s="240"/>
    </row>
    <row r="50" spans="1:1187" ht="40.5" customHeight="1" x14ac:dyDescent="0.25">
      <c r="A50" s="229">
        <f t="shared" si="1"/>
        <v>41</v>
      </c>
      <c r="B50" s="142" t="s">
        <v>225</v>
      </c>
      <c r="C50" s="222"/>
      <c r="D50" s="222"/>
      <c r="E50" s="222"/>
      <c r="F50" s="222"/>
      <c r="G50" s="222"/>
      <c r="H50" s="222"/>
      <c r="I50" s="222">
        <v>1</v>
      </c>
      <c r="J50" s="213">
        <v>1</v>
      </c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1">
        <v>1</v>
      </c>
      <c r="Z50" s="221">
        <v>1</v>
      </c>
      <c r="AA50" s="221"/>
      <c r="AB50" s="221"/>
      <c r="AC50" s="221"/>
      <c r="AD50" s="221"/>
      <c r="AE50" s="221">
        <v>1</v>
      </c>
      <c r="AF50" s="221">
        <v>1</v>
      </c>
      <c r="AG50" s="221"/>
      <c r="AH50" s="221"/>
      <c r="AI50" s="221"/>
      <c r="AJ50" s="240"/>
    </row>
    <row r="51" spans="1:1187" ht="40.5" customHeight="1" x14ac:dyDescent="0.25">
      <c r="A51" s="229">
        <f t="shared" si="1"/>
        <v>42</v>
      </c>
      <c r="B51" s="142" t="s">
        <v>226</v>
      </c>
      <c r="C51" s="222"/>
      <c r="D51" s="222"/>
      <c r="E51" s="222"/>
      <c r="F51" s="222"/>
      <c r="G51" s="241">
        <v>1</v>
      </c>
      <c r="H51" s="241">
        <v>1</v>
      </c>
      <c r="I51" s="222"/>
      <c r="J51" s="213"/>
      <c r="K51" s="222"/>
      <c r="L51" s="222"/>
      <c r="M51" s="222"/>
      <c r="N51" s="241">
        <v>2</v>
      </c>
      <c r="O51" s="222"/>
      <c r="P51" s="222"/>
      <c r="Q51" s="222"/>
      <c r="R51" s="222"/>
      <c r="S51" s="222"/>
      <c r="T51" s="222"/>
      <c r="U51" s="222"/>
      <c r="V51" s="222"/>
      <c r="W51" s="222">
        <v>1</v>
      </c>
      <c r="X51" s="222">
        <v>1</v>
      </c>
      <c r="Y51" s="221">
        <v>1</v>
      </c>
      <c r="Z51" s="221">
        <v>1</v>
      </c>
      <c r="AA51" s="221">
        <v>1</v>
      </c>
      <c r="AB51" s="221">
        <v>1</v>
      </c>
      <c r="AC51" s="221">
        <v>1</v>
      </c>
      <c r="AD51" s="221">
        <v>1</v>
      </c>
      <c r="AE51" s="215"/>
      <c r="AF51" s="221">
        <v>1</v>
      </c>
      <c r="AG51" s="221"/>
      <c r="AH51" s="221"/>
      <c r="AI51" s="221"/>
      <c r="AJ51" s="211"/>
      <c r="AK51" s="196"/>
      <c r="AL51" s="196"/>
      <c r="AM51" s="196"/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  <c r="BB51" s="196"/>
      <c r="BC51" s="196"/>
      <c r="BD51" s="196"/>
      <c r="BE51" s="196"/>
      <c r="BF51" s="196"/>
      <c r="BG51" s="196"/>
      <c r="BH51" s="196"/>
      <c r="BI51" s="196"/>
      <c r="BJ51" s="196"/>
      <c r="BK51" s="196"/>
      <c r="BL51" s="196"/>
      <c r="BM51" s="196"/>
      <c r="BN51" s="196"/>
      <c r="BO51" s="196"/>
      <c r="BP51" s="196"/>
      <c r="BQ51" s="196"/>
      <c r="BR51" s="196"/>
      <c r="BS51" s="196"/>
      <c r="BT51" s="196"/>
      <c r="BU51" s="196"/>
      <c r="BV51" s="196"/>
      <c r="BW51" s="196"/>
      <c r="BX51" s="196"/>
      <c r="BY51" s="196"/>
      <c r="BZ51" s="196"/>
      <c r="CA51" s="196"/>
      <c r="CB51" s="196"/>
      <c r="CC51" s="196"/>
      <c r="CD51" s="196"/>
      <c r="CE51" s="196"/>
      <c r="CF51" s="196"/>
      <c r="CG51" s="196"/>
      <c r="CH51" s="196"/>
      <c r="CI51" s="196"/>
      <c r="CJ51" s="196"/>
      <c r="CK51" s="196"/>
      <c r="CL51" s="196"/>
      <c r="CM51" s="196"/>
      <c r="CN51" s="196"/>
      <c r="CO51" s="196"/>
      <c r="CP51" s="196"/>
      <c r="CQ51" s="196"/>
      <c r="CR51" s="196"/>
      <c r="CS51" s="196"/>
      <c r="CT51" s="196"/>
      <c r="CU51" s="196"/>
      <c r="CV51" s="196"/>
      <c r="CW51" s="196"/>
      <c r="CX51" s="196"/>
      <c r="CY51" s="196"/>
      <c r="CZ51" s="196"/>
      <c r="DA51" s="196"/>
      <c r="DB51" s="196"/>
      <c r="DC51" s="196"/>
      <c r="DD51" s="196"/>
      <c r="DE51" s="196"/>
      <c r="DF51" s="196"/>
      <c r="DG51" s="196"/>
      <c r="DH51" s="196"/>
      <c r="DI51" s="196"/>
      <c r="DJ51" s="196"/>
      <c r="DK51" s="196"/>
      <c r="DL51" s="196"/>
      <c r="DM51" s="196"/>
      <c r="DN51" s="196"/>
      <c r="DO51" s="196"/>
      <c r="DP51" s="196"/>
      <c r="DQ51" s="196"/>
      <c r="DR51" s="196"/>
      <c r="DS51" s="196"/>
      <c r="DT51" s="196"/>
      <c r="DU51" s="196"/>
      <c r="DV51" s="196"/>
      <c r="DW51" s="196"/>
      <c r="DX51" s="196"/>
      <c r="DY51" s="196"/>
      <c r="DZ51" s="196"/>
      <c r="EA51" s="196"/>
      <c r="EB51" s="196"/>
      <c r="EC51" s="196"/>
      <c r="ED51" s="196"/>
      <c r="EE51" s="196"/>
      <c r="EF51" s="196"/>
      <c r="EG51" s="196"/>
      <c r="EH51" s="196"/>
      <c r="EI51" s="196"/>
      <c r="EJ51" s="196"/>
      <c r="EK51" s="196"/>
      <c r="EL51" s="196"/>
      <c r="EM51" s="196"/>
      <c r="EN51" s="196"/>
      <c r="EO51" s="196"/>
      <c r="EP51" s="196"/>
      <c r="EQ51" s="196"/>
      <c r="ER51" s="196"/>
      <c r="ES51" s="196"/>
      <c r="ET51" s="196"/>
      <c r="EU51" s="196"/>
      <c r="EV51" s="196"/>
      <c r="EW51" s="196"/>
      <c r="EX51" s="196"/>
      <c r="EY51" s="196"/>
      <c r="EZ51" s="196"/>
      <c r="FA51" s="196"/>
      <c r="FB51" s="196"/>
      <c r="FC51" s="196"/>
      <c r="FD51" s="196"/>
      <c r="FE51" s="196"/>
      <c r="FF51" s="196"/>
      <c r="FG51" s="196"/>
      <c r="FH51" s="196"/>
      <c r="FI51" s="196"/>
      <c r="FJ51" s="196"/>
      <c r="FK51" s="196"/>
      <c r="FL51" s="196"/>
      <c r="FM51" s="196"/>
      <c r="FN51" s="196"/>
      <c r="FO51" s="196"/>
      <c r="FP51" s="196"/>
      <c r="FQ51" s="196"/>
      <c r="FR51" s="196"/>
      <c r="FS51" s="196"/>
      <c r="FT51" s="196"/>
      <c r="FU51" s="196"/>
      <c r="FV51" s="196"/>
      <c r="FW51" s="196"/>
      <c r="FX51" s="196"/>
      <c r="FY51" s="196"/>
      <c r="FZ51" s="196"/>
      <c r="GA51" s="196"/>
      <c r="GB51" s="196"/>
      <c r="GC51" s="196"/>
      <c r="GD51" s="196"/>
      <c r="GE51" s="196"/>
      <c r="GF51" s="196"/>
      <c r="GG51" s="196"/>
      <c r="GH51" s="196"/>
      <c r="GI51" s="196"/>
      <c r="GJ51" s="196"/>
      <c r="GK51" s="196"/>
      <c r="GL51" s="196"/>
      <c r="GM51" s="196"/>
      <c r="GN51" s="196"/>
      <c r="GO51" s="196"/>
      <c r="GP51" s="196"/>
      <c r="GQ51" s="196"/>
      <c r="GR51" s="196"/>
      <c r="GS51" s="196"/>
      <c r="GT51" s="196"/>
      <c r="GU51" s="196"/>
      <c r="GV51" s="196"/>
      <c r="GW51" s="196"/>
      <c r="GX51" s="196"/>
      <c r="GY51" s="196"/>
      <c r="GZ51" s="196"/>
      <c r="HA51" s="196"/>
      <c r="HB51" s="196"/>
      <c r="HC51" s="196"/>
      <c r="HD51" s="196"/>
      <c r="HE51" s="196"/>
      <c r="HF51" s="196"/>
      <c r="HG51" s="196"/>
      <c r="HH51" s="196"/>
      <c r="HI51" s="196"/>
      <c r="HJ51" s="196"/>
      <c r="HK51" s="196"/>
      <c r="HL51" s="196"/>
      <c r="HM51" s="196"/>
      <c r="HN51" s="196"/>
      <c r="HO51" s="196"/>
      <c r="HP51" s="196"/>
      <c r="HQ51" s="196"/>
      <c r="HR51" s="196"/>
      <c r="HS51" s="196"/>
      <c r="HT51" s="196"/>
      <c r="HU51" s="196"/>
      <c r="HV51" s="196"/>
      <c r="HW51" s="196"/>
      <c r="HX51" s="196"/>
      <c r="HY51" s="196"/>
      <c r="HZ51" s="196"/>
      <c r="IA51" s="196"/>
      <c r="IB51" s="196"/>
      <c r="IC51" s="196"/>
      <c r="ID51" s="196"/>
      <c r="IE51" s="196"/>
      <c r="IF51" s="196"/>
      <c r="IG51" s="196"/>
      <c r="IH51" s="196"/>
      <c r="II51" s="196"/>
      <c r="IJ51" s="196"/>
      <c r="IK51" s="196"/>
      <c r="IL51" s="196"/>
      <c r="IM51" s="196"/>
      <c r="IN51" s="196"/>
      <c r="IO51" s="196"/>
      <c r="IP51" s="196"/>
      <c r="IQ51" s="196"/>
      <c r="IR51" s="196"/>
      <c r="IS51" s="196"/>
      <c r="IT51" s="196"/>
      <c r="IU51" s="196"/>
      <c r="IV51" s="196"/>
      <c r="IW51" s="196"/>
      <c r="IX51" s="196"/>
      <c r="IY51" s="196"/>
      <c r="IZ51" s="196"/>
      <c r="JA51" s="196"/>
      <c r="JB51" s="196"/>
      <c r="JC51" s="196"/>
      <c r="JD51" s="196"/>
      <c r="JE51" s="196"/>
      <c r="JF51" s="196"/>
      <c r="JG51" s="196"/>
      <c r="JH51" s="196"/>
      <c r="JI51" s="196"/>
      <c r="JJ51" s="196"/>
      <c r="JK51" s="196"/>
      <c r="JL51" s="196"/>
      <c r="JM51" s="196"/>
      <c r="JN51" s="196"/>
      <c r="JO51" s="196"/>
      <c r="JP51" s="196"/>
      <c r="JQ51" s="196"/>
      <c r="JR51" s="196"/>
      <c r="JS51" s="196"/>
      <c r="JT51" s="196"/>
      <c r="JU51" s="196"/>
      <c r="JV51" s="196"/>
      <c r="JW51" s="196"/>
      <c r="JX51" s="196"/>
      <c r="JY51" s="196"/>
      <c r="JZ51" s="196"/>
      <c r="KA51" s="196"/>
      <c r="KB51" s="196"/>
      <c r="KC51" s="196"/>
      <c r="KD51" s="196"/>
      <c r="KE51" s="196"/>
      <c r="KF51" s="196"/>
      <c r="KG51" s="196"/>
      <c r="KH51" s="196"/>
      <c r="KI51" s="196"/>
      <c r="KJ51" s="196"/>
      <c r="KK51" s="196"/>
      <c r="KL51" s="196"/>
      <c r="KM51" s="196"/>
      <c r="KN51" s="196"/>
      <c r="KO51" s="196"/>
      <c r="KP51" s="196"/>
      <c r="KQ51" s="196"/>
      <c r="KR51" s="196"/>
      <c r="KS51" s="196"/>
      <c r="KT51" s="196"/>
      <c r="KU51" s="196"/>
      <c r="KV51" s="196"/>
      <c r="KW51" s="196"/>
      <c r="KX51" s="196"/>
      <c r="KY51" s="196"/>
      <c r="KZ51" s="196"/>
      <c r="LA51" s="196"/>
      <c r="LB51" s="196"/>
      <c r="LC51" s="196"/>
      <c r="LD51" s="196"/>
      <c r="LE51" s="196"/>
      <c r="LF51" s="196"/>
      <c r="LG51" s="196"/>
      <c r="LH51" s="196"/>
      <c r="LI51" s="196"/>
      <c r="LJ51" s="196"/>
      <c r="LK51" s="196"/>
      <c r="LL51" s="196"/>
      <c r="LM51" s="196"/>
      <c r="LN51" s="196"/>
      <c r="LO51" s="196"/>
      <c r="LP51" s="196"/>
      <c r="LQ51" s="196"/>
      <c r="LR51" s="196"/>
      <c r="LS51" s="196"/>
      <c r="LT51" s="196"/>
      <c r="LU51" s="196"/>
      <c r="LV51" s="196"/>
      <c r="LW51" s="196"/>
      <c r="LX51" s="196"/>
      <c r="LY51" s="196"/>
      <c r="LZ51" s="196"/>
      <c r="MA51" s="196"/>
      <c r="MB51" s="196"/>
      <c r="MC51" s="196"/>
      <c r="MD51" s="196"/>
      <c r="ME51" s="196"/>
      <c r="MF51" s="196"/>
      <c r="MG51" s="196"/>
      <c r="MH51" s="196"/>
      <c r="MI51" s="196"/>
      <c r="MJ51" s="196"/>
      <c r="MK51" s="196"/>
      <c r="ML51" s="196"/>
      <c r="MM51" s="196"/>
      <c r="MN51" s="196"/>
      <c r="MO51" s="196"/>
      <c r="MP51" s="196"/>
      <c r="MQ51" s="196"/>
      <c r="MR51" s="196"/>
      <c r="MS51" s="196"/>
      <c r="MT51" s="196"/>
      <c r="MU51" s="196"/>
      <c r="MV51" s="196"/>
      <c r="MW51" s="196"/>
      <c r="MX51" s="196"/>
      <c r="MY51" s="196"/>
      <c r="MZ51" s="196"/>
      <c r="NA51" s="196"/>
      <c r="NB51" s="196"/>
      <c r="NC51" s="196"/>
      <c r="ND51" s="196"/>
      <c r="NE51" s="196"/>
      <c r="NF51" s="196"/>
      <c r="NG51" s="196"/>
      <c r="NH51" s="196"/>
      <c r="NI51" s="196"/>
      <c r="NJ51" s="196"/>
      <c r="NK51" s="196"/>
      <c r="NL51" s="196"/>
      <c r="NM51" s="196"/>
      <c r="NN51" s="196"/>
      <c r="NO51" s="196"/>
      <c r="NP51" s="196"/>
      <c r="NQ51" s="196"/>
      <c r="NR51" s="196"/>
      <c r="NS51" s="196"/>
      <c r="NT51" s="196"/>
      <c r="NU51" s="196"/>
      <c r="NV51" s="196"/>
      <c r="NW51" s="196"/>
      <c r="NX51" s="196"/>
      <c r="NY51" s="196"/>
      <c r="NZ51" s="196"/>
      <c r="OA51" s="196"/>
      <c r="OB51" s="196"/>
      <c r="OC51" s="196"/>
      <c r="OD51" s="196"/>
      <c r="OE51" s="196"/>
      <c r="OF51" s="196"/>
      <c r="OG51" s="196"/>
      <c r="OH51" s="196"/>
      <c r="OI51" s="196"/>
      <c r="OJ51" s="196"/>
      <c r="OK51" s="196"/>
      <c r="OL51" s="196"/>
      <c r="OM51" s="196"/>
      <c r="ON51" s="196"/>
      <c r="OO51" s="196"/>
      <c r="OP51" s="196"/>
      <c r="OQ51" s="196"/>
      <c r="OR51" s="196"/>
      <c r="OS51" s="196"/>
      <c r="OT51" s="196"/>
      <c r="OU51" s="196"/>
      <c r="OV51" s="196"/>
      <c r="OW51" s="196"/>
      <c r="OX51" s="196"/>
      <c r="OY51" s="196"/>
      <c r="OZ51" s="196"/>
      <c r="PA51" s="196"/>
      <c r="PB51" s="196"/>
      <c r="PC51" s="196"/>
      <c r="PD51" s="196"/>
      <c r="PE51" s="196"/>
      <c r="PF51" s="196"/>
      <c r="PG51" s="196"/>
      <c r="PH51" s="196"/>
      <c r="PI51" s="196"/>
      <c r="PJ51" s="196"/>
      <c r="PK51" s="196"/>
      <c r="PL51" s="196"/>
      <c r="PM51" s="196"/>
      <c r="PN51" s="196"/>
      <c r="PO51" s="196"/>
      <c r="PP51" s="196"/>
      <c r="PQ51" s="196"/>
      <c r="PR51" s="196"/>
      <c r="PS51" s="196"/>
      <c r="PT51" s="196"/>
      <c r="PU51" s="196"/>
      <c r="PV51" s="196"/>
      <c r="PW51" s="196"/>
      <c r="PX51" s="196"/>
      <c r="PY51" s="196"/>
      <c r="PZ51" s="196"/>
      <c r="QA51" s="196"/>
      <c r="QB51" s="196"/>
      <c r="QC51" s="196"/>
      <c r="QD51" s="196"/>
      <c r="QE51" s="196"/>
      <c r="QF51" s="196"/>
      <c r="QG51" s="196"/>
      <c r="QH51" s="196"/>
      <c r="QI51" s="196"/>
      <c r="QJ51" s="196"/>
      <c r="QK51" s="196"/>
      <c r="QL51" s="196"/>
      <c r="QM51" s="196"/>
      <c r="QN51" s="196"/>
      <c r="QO51" s="196"/>
      <c r="QP51" s="196"/>
      <c r="QQ51" s="196"/>
      <c r="QR51" s="196"/>
      <c r="QS51" s="196"/>
      <c r="QT51" s="196"/>
      <c r="QU51" s="196"/>
      <c r="QV51" s="196"/>
      <c r="QW51" s="196"/>
      <c r="QX51" s="196"/>
      <c r="QY51" s="196"/>
      <c r="QZ51" s="196"/>
      <c r="RA51" s="196"/>
      <c r="RB51" s="196"/>
      <c r="RC51" s="196"/>
      <c r="RD51" s="196"/>
      <c r="RE51" s="196"/>
      <c r="RF51" s="196"/>
      <c r="RG51" s="196"/>
      <c r="RH51" s="196"/>
      <c r="RI51" s="196"/>
      <c r="RJ51" s="196"/>
      <c r="RK51" s="196"/>
      <c r="RL51" s="196"/>
      <c r="RM51" s="196"/>
      <c r="RN51" s="196"/>
      <c r="RO51" s="196"/>
      <c r="RP51" s="196"/>
      <c r="RQ51" s="196"/>
      <c r="RR51" s="196"/>
      <c r="RS51" s="196"/>
      <c r="RT51" s="196"/>
      <c r="RU51" s="196"/>
      <c r="RV51" s="196"/>
      <c r="RW51" s="196"/>
      <c r="RX51" s="196"/>
      <c r="RY51" s="196"/>
      <c r="RZ51" s="196"/>
      <c r="SA51" s="196"/>
      <c r="SB51" s="196"/>
      <c r="SC51" s="196"/>
      <c r="SD51" s="196"/>
      <c r="SE51" s="196"/>
      <c r="SF51" s="196"/>
      <c r="SG51" s="196"/>
      <c r="SH51" s="196"/>
      <c r="SI51" s="196"/>
      <c r="SJ51" s="196"/>
      <c r="SK51" s="196"/>
      <c r="SL51" s="196"/>
      <c r="SM51" s="196"/>
      <c r="SN51" s="196"/>
      <c r="SO51" s="196"/>
      <c r="SP51" s="196"/>
      <c r="SQ51" s="196"/>
      <c r="SR51" s="196"/>
      <c r="SS51" s="196"/>
      <c r="ST51" s="196"/>
      <c r="SU51" s="196"/>
      <c r="SV51" s="196"/>
      <c r="SW51" s="196"/>
      <c r="SX51" s="196"/>
      <c r="SY51" s="196"/>
      <c r="SZ51" s="196"/>
      <c r="TA51" s="196"/>
      <c r="TB51" s="196"/>
      <c r="TC51" s="196"/>
      <c r="TD51" s="196"/>
      <c r="TE51" s="196"/>
      <c r="TF51" s="196"/>
      <c r="TG51" s="196"/>
      <c r="TH51" s="196"/>
      <c r="TI51" s="196"/>
      <c r="TJ51" s="196"/>
      <c r="TK51" s="196"/>
      <c r="TL51" s="196"/>
      <c r="TM51" s="196"/>
      <c r="TN51" s="196"/>
      <c r="TO51" s="196"/>
      <c r="TP51" s="196"/>
      <c r="TQ51" s="196"/>
      <c r="TR51" s="196"/>
      <c r="TS51" s="196"/>
      <c r="TT51" s="196"/>
      <c r="TU51" s="196"/>
      <c r="TV51" s="196"/>
      <c r="TW51" s="196"/>
      <c r="TX51" s="196"/>
      <c r="TY51" s="196"/>
      <c r="TZ51" s="196"/>
      <c r="UA51" s="196"/>
      <c r="UB51" s="196"/>
      <c r="UC51" s="196"/>
      <c r="UD51" s="196"/>
      <c r="UE51" s="196"/>
      <c r="UF51" s="196"/>
      <c r="UG51" s="196"/>
      <c r="UH51" s="196"/>
      <c r="UI51" s="196"/>
      <c r="UJ51" s="196"/>
      <c r="UK51" s="196"/>
      <c r="UL51" s="196"/>
      <c r="UM51" s="196"/>
      <c r="UN51" s="196"/>
      <c r="UO51" s="196"/>
      <c r="UP51" s="196"/>
      <c r="UQ51" s="196"/>
      <c r="UR51" s="196"/>
      <c r="US51" s="196"/>
      <c r="UT51" s="196"/>
      <c r="UU51" s="196"/>
      <c r="UV51" s="196"/>
      <c r="UW51" s="196"/>
      <c r="UX51" s="196"/>
      <c r="UY51" s="196"/>
      <c r="UZ51" s="196"/>
      <c r="VA51" s="196"/>
      <c r="VB51" s="196"/>
      <c r="VC51" s="196"/>
      <c r="VD51" s="196"/>
      <c r="VE51" s="196"/>
      <c r="VF51" s="196"/>
      <c r="VG51" s="196"/>
      <c r="VH51" s="196"/>
      <c r="VI51" s="196"/>
      <c r="VJ51" s="196"/>
      <c r="VK51" s="196"/>
      <c r="VL51" s="196"/>
      <c r="VM51" s="196"/>
      <c r="VN51" s="196"/>
      <c r="VO51" s="196"/>
      <c r="VP51" s="196"/>
      <c r="VQ51" s="196"/>
      <c r="VR51" s="196"/>
      <c r="VS51" s="196"/>
      <c r="VT51" s="196"/>
      <c r="VU51" s="196"/>
      <c r="VV51" s="196"/>
      <c r="VW51" s="196"/>
      <c r="VX51" s="196"/>
      <c r="VY51" s="196"/>
      <c r="VZ51" s="196"/>
      <c r="WA51" s="196"/>
      <c r="WB51" s="196"/>
      <c r="WC51" s="196"/>
      <c r="WD51" s="196"/>
      <c r="WE51" s="196"/>
      <c r="WF51" s="196"/>
      <c r="WG51" s="196"/>
      <c r="WH51" s="196"/>
      <c r="WI51" s="196"/>
      <c r="WJ51" s="196"/>
      <c r="WK51" s="196"/>
      <c r="WL51" s="196"/>
      <c r="WM51" s="196"/>
      <c r="WN51" s="196"/>
      <c r="WO51" s="196"/>
      <c r="WP51" s="196"/>
      <c r="WQ51" s="196"/>
      <c r="WR51" s="196"/>
      <c r="WS51" s="196"/>
      <c r="WT51" s="196"/>
      <c r="WU51" s="196"/>
      <c r="WV51" s="196"/>
      <c r="WW51" s="196"/>
      <c r="WX51" s="196"/>
      <c r="WY51" s="196"/>
      <c r="WZ51" s="196"/>
      <c r="XA51" s="196"/>
      <c r="XB51" s="196"/>
      <c r="XC51" s="196"/>
      <c r="XD51" s="196"/>
      <c r="XE51" s="196"/>
      <c r="XF51" s="196"/>
      <c r="XG51" s="196"/>
      <c r="XH51" s="196"/>
      <c r="XI51" s="196"/>
      <c r="XJ51" s="196"/>
      <c r="XK51" s="196"/>
      <c r="XL51" s="196"/>
      <c r="XM51" s="196"/>
      <c r="XN51" s="196"/>
      <c r="XO51" s="196"/>
      <c r="XP51" s="196"/>
      <c r="XQ51" s="196"/>
      <c r="XR51" s="196"/>
      <c r="XS51" s="196"/>
      <c r="XT51" s="196"/>
      <c r="XU51" s="196"/>
      <c r="XV51" s="196"/>
      <c r="XW51" s="196"/>
      <c r="XX51" s="196"/>
      <c r="XY51" s="196"/>
      <c r="XZ51" s="196"/>
      <c r="YA51" s="196"/>
      <c r="YB51" s="196"/>
      <c r="YC51" s="196"/>
      <c r="YD51" s="196"/>
      <c r="YE51" s="196"/>
      <c r="YF51" s="196"/>
      <c r="YG51" s="196"/>
      <c r="YH51" s="196"/>
      <c r="YI51" s="196"/>
      <c r="YJ51" s="196"/>
      <c r="YK51" s="196"/>
      <c r="YL51" s="196"/>
      <c r="YM51" s="196"/>
      <c r="YN51" s="196"/>
      <c r="YO51" s="196"/>
      <c r="YP51" s="196"/>
      <c r="YQ51" s="196"/>
      <c r="YR51" s="196"/>
      <c r="YS51" s="196"/>
      <c r="YT51" s="196"/>
      <c r="YU51" s="196"/>
      <c r="YV51" s="196"/>
      <c r="YW51" s="196"/>
      <c r="YX51" s="196"/>
      <c r="YY51" s="196"/>
      <c r="YZ51" s="196"/>
      <c r="ZA51" s="196"/>
      <c r="ZB51" s="196"/>
      <c r="ZC51" s="196"/>
      <c r="ZD51" s="196"/>
      <c r="ZE51" s="196"/>
      <c r="ZF51" s="196"/>
      <c r="ZG51" s="196"/>
      <c r="ZH51" s="196"/>
      <c r="ZI51" s="196"/>
      <c r="ZJ51" s="196"/>
      <c r="ZK51" s="196"/>
      <c r="ZL51" s="196"/>
      <c r="ZM51" s="196"/>
      <c r="ZN51" s="196"/>
      <c r="ZO51" s="196"/>
      <c r="ZP51" s="196"/>
      <c r="ZQ51" s="196"/>
      <c r="ZR51" s="196"/>
      <c r="ZS51" s="196"/>
      <c r="ZT51" s="196"/>
      <c r="ZU51" s="196"/>
      <c r="ZV51" s="196"/>
      <c r="ZW51" s="196"/>
      <c r="ZX51" s="196"/>
      <c r="ZY51" s="196"/>
      <c r="ZZ51" s="196"/>
      <c r="AAA51" s="196"/>
      <c r="AAB51" s="196"/>
      <c r="AAC51" s="196"/>
      <c r="AAD51" s="196"/>
      <c r="AAE51" s="196"/>
      <c r="AAF51" s="196"/>
      <c r="AAG51" s="196"/>
      <c r="AAH51" s="196"/>
      <c r="AAI51" s="196"/>
      <c r="AAJ51" s="196"/>
      <c r="AAK51" s="196"/>
      <c r="AAL51" s="196"/>
      <c r="AAM51" s="196"/>
      <c r="AAN51" s="196"/>
      <c r="AAO51" s="196"/>
      <c r="AAP51" s="196"/>
      <c r="AAQ51" s="196"/>
      <c r="AAR51" s="196"/>
      <c r="AAS51" s="196"/>
      <c r="AAT51" s="196"/>
      <c r="AAU51" s="196"/>
      <c r="AAV51" s="196"/>
      <c r="AAW51" s="196"/>
      <c r="AAX51" s="196"/>
      <c r="AAY51" s="196"/>
      <c r="AAZ51" s="196"/>
      <c r="ABA51" s="196"/>
      <c r="ABB51" s="196"/>
      <c r="ABC51" s="196"/>
      <c r="ABD51" s="196"/>
      <c r="ABE51" s="196"/>
      <c r="ABF51" s="196"/>
      <c r="ABG51" s="196"/>
      <c r="ABH51" s="196"/>
      <c r="ABI51" s="196"/>
      <c r="ABJ51" s="196"/>
      <c r="ABK51" s="196"/>
      <c r="ABL51" s="196"/>
      <c r="ABM51" s="196"/>
      <c r="ABN51" s="196"/>
      <c r="ABO51" s="196"/>
      <c r="ABP51" s="196"/>
      <c r="ABQ51" s="196"/>
      <c r="ABR51" s="196"/>
      <c r="ABS51" s="196"/>
      <c r="ABT51" s="196"/>
      <c r="ABU51" s="196"/>
      <c r="ABV51" s="196"/>
      <c r="ABW51" s="196"/>
      <c r="ABX51" s="196"/>
      <c r="ABY51" s="196"/>
      <c r="ABZ51" s="196"/>
      <c r="ACA51" s="196"/>
      <c r="ACB51" s="196"/>
      <c r="ACC51" s="196"/>
      <c r="ACD51" s="196"/>
      <c r="ACE51" s="196"/>
      <c r="ACF51" s="196"/>
      <c r="ACG51" s="196"/>
      <c r="ACH51" s="196"/>
      <c r="ACI51" s="196"/>
      <c r="ACJ51" s="196"/>
      <c r="ACK51" s="196"/>
      <c r="ACL51" s="196"/>
      <c r="ACM51" s="196"/>
      <c r="ACN51" s="196"/>
      <c r="ACO51" s="196"/>
      <c r="ACP51" s="196"/>
      <c r="ACQ51" s="196"/>
      <c r="ACR51" s="196"/>
      <c r="ACS51" s="196"/>
      <c r="ACT51" s="196"/>
      <c r="ACU51" s="196"/>
      <c r="ACV51" s="196"/>
      <c r="ACW51" s="196"/>
      <c r="ACX51" s="196"/>
      <c r="ACY51" s="196"/>
      <c r="ACZ51" s="196"/>
      <c r="ADA51" s="196"/>
      <c r="ADB51" s="196"/>
      <c r="ADC51" s="196"/>
      <c r="ADD51" s="196"/>
      <c r="ADE51" s="196"/>
      <c r="ADF51" s="196"/>
      <c r="ADG51" s="196"/>
      <c r="ADH51" s="196"/>
      <c r="ADI51" s="196"/>
      <c r="ADJ51" s="196"/>
      <c r="ADK51" s="196"/>
      <c r="ADL51" s="196"/>
      <c r="ADM51" s="196"/>
      <c r="ADN51" s="196"/>
      <c r="ADO51" s="196"/>
      <c r="ADP51" s="196"/>
      <c r="ADQ51" s="196"/>
      <c r="ADR51" s="196"/>
      <c r="ADS51" s="196"/>
      <c r="ADT51" s="196"/>
      <c r="ADU51" s="196"/>
      <c r="ADV51" s="196"/>
      <c r="ADW51" s="196"/>
      <c r="ADX51" s="196"/>
      <c r="ADY51" s="196"/>
      <c r="ADZ51" s="196"/>
      <c r="AEA51" s="196"/>
      <c r="AEB51" s="196"/>
      <c r="AEC51" s="196"/>
      <c r="AED51" s="196"/>
      <c r="AEE51" s="196"/>
      <c r="AEF51" s="196"/>
      <c r="AEG51" s="196"/>
      <c r="AEH51" s="196"/>
      <c r="AEI51" s="196"/>
      <c r="AEJ51" s="196"/>
      <c r="AEK51" s="196"/>
      <c r="AEL51" s="196"/>
      <c r="AEM51" s="196"/>
      <c r="AEN51" s="196"/>
      <c r="AEO51" s="196"/>
      <c r="AEP51" s="196"/>
      <c r="AEQ51" s="196"/>
      <c r="AER51" s="196"/>
      <c r="AES51" s="196"/>
      <c r="AET51" s="196"/>
      <c r="AEU51" s="196"/>
      <c r="AEV51" s="196"/>
      <c r="AEW51" s="196"/>
      <c r="AEX51" s="196"/>
      <c r="AEY51" s="196"/>
      <c r="AEZ51" s="196"/>
      <c r="AFA51" s="196"/>
      <c r="AFB51" s="196"/>
      <c r="AFC51" s="196"/>
      <c r="AFD51" s="196"/>
      <c r="AFE51" s="196"/>
      <c r="AFF51" s="196"/>
      <c r="AFG51" s="196"/>
      <c r="AFH51" s="196"/>
      <c r="AFI51" s="196"/>
      <c r="AFJ51" s="196"/>
      <c r="AFK51" s="196"/>
      <c r="AFL51" s="196"/>
      <c r="AFM51" s="196"/>
      <c r="AFN51" s="196"/>
      <c r="AFO51" s="196"/>
      <c r="AFP51" s="196"/>
      <c r="AFQ51" s="196"/>
      <c r="AFR51" s="196"/>
      <c r="AFS51" s="196"/>
      <c r="AFT51" s="196"/>
      <c r="AFU51" s="196"/>
      <c r="AFV51" s="196"/>
      <c r="AFW51" s="196"/>
      <c r="AFX51" s="196"/>
      <c r="AFY51" s="196"/>
      <c r="AFZ51" s="196"/>
      <c r="AGA51" s="196"/>
      <c r="AGB51" s="196"/>
      <c r="AGC51" s="196"/>
      <c r="AGD51" s="196"/>
      <c r="AGE51" s="196"/>
      <c r="AGF51" s="196"/>
      <c r="AGG51" s="196"/>
      <c r="AGH51" s="196"/>
      <c r="AGI51" s="196"/>
      <c r="AGJ51" s="196"/>
      <c r="AGK51" s="196"/>
      <c r="AGL51" s="196"/>
      <c r="AGM51" s="196"/>
      <c r="AGN51" s="196"/>
      <c r="AGO51" s="196"/>
      <c r="AGP51" s="196"/>
      <c r="AGQ51" s="196"/>
      <c r="AGR51" s="196"/>
      <c r="AGS51" s="196"/>
      <c r="AGT51" s="196"/>
      <c r="AGU51" s="196"/>
      <c r="AGV51" s="196"/>
      <c r="AGW51" s="196"/>
      <c r="AGX51" s="196"/>
      <c r="AGY51" s="196"/>
      <c r="AGZ51" s="196"/>
      <c r="AHA51" s="196"/>
      <c r="AHB51" s="196"/>
      <c r="AHC51" s="196"/>
      <c r="AHD51" s="196"/>
      <c r="AHE51" s="196"/>
      <c r="AHF51" s="196"/>
      <c r="AHG51" s="196"/>
      <c r="AHH51" s="196"/>
      <c r="AHI51" s="196"/>
      <c r="AHJ51" s="196"/>
      <c r="AHK51" s="196"/>
      <c r="AHL51" s="196"/>
      <c r="AHM51" s="196"/>
      <c r="AHN51" s="196"/>
      <c r="AHO51" s="196"/>
      <c r="AHP51" s="196"/>
      <c r="AHQ51" s="196"/>
      <c r="AHR51" s="196"/>
      <c r="AHS51" s="196"/>
      <c r="AHT51" s="196"/>
      <c r="AHU51" s="196"/>
      <c r="AHV51" s="196"/>
      <c r="AHW51" s="196"/>
      <c r="AHX51" s="196"/>
      <c r="AHY51" s="196"/>
      <c r="AHZ51" s="196"/>
      <c r="AIA51" s="196"/>
      <c r="AIB51" s="196"/>
      <c r="AIC51" s="196"/>
      <c r="AID51" s="196"/>
      <c r="AIE51" s="196"/>
      <c r="AIF51" s="196"/>
      <c r="AIG51" s="196"/>
      <c r="AIH51" s="196"/>
      <c r="AII51" s="196"/>
      <c r="AIJ51" s="196"/>
      <c r="AIK51" s="196"/>
      <c r="AIL51" s="196"/>
      <c r="AIM51" s="196"/>
      <c r="AIN51" s="196"/>
      <c r="AIO51" s="196"/>
      <c r="AIP51" s="196"/>
      <c r="AIQ51" s="196"/>
      <c r="AIR51" s="196"/>
      <c r="AIS51" s="196"/>
      <c r="AIT51" s="196"/>
      <c r="AIU51" s="196"/>
      <c r="AIV51" s="196"/>
      <c r="AIW51" s="196"/>
      <c r="AIX51" s="196"/>
      <c r="AIY51" s="196"/>
      <c r="AIZ51" s="196"/>
      <c r="AJA51" s="196"/>
      <c r="AJB51" s="196"/>
      <c r="AJC51" s="196"/>
      <c r="AJD51" s="196"/>
      <c r="AJE51" s="196"/>
      <c r="AJF51" s="196"/>
      <c r="AJG51" s="196"/>
      <c r="AJH51" s="196"/>
      <c r="AJI51" s="196"/>
      <c r="AJJ51" s="196"/>
      <c r="AJK51" s="196"/>
      <c r="AJL51" s="196"/>
      <c r="AJM51" s="196"/>
      <c r="AJN51" s="196"/>
      <c r="AJO51" s="196"/>
      <c r="AJP51" s="196"/>
      <c r="AJQ51" s="196"/>
      <c r="AJR51" s="196"/>
      <c r="AJS51" s="196"/>
      <c r="AJT51" s="196"/>
      <c r="AJU51" s="196"/>
      <c r="AJV51" s="196"/>
      <c r="AJW51" s="196"/>
      <c r="AJX51" s="196"/>
      <c r="AJY51" s="196"/>
      <c r="AJZ51" s="196"/>
      <c r="AKA51" s="196"/>
      <c r="AKB51" s="196"/>
      <c r="AKC51" s="196"/>
      <c r="AKD51" s="196"/>
      <c r="AKE51" s="196"/>
      <c r="AKF51" s="196"/>
      <c r="AKG51" s="196"/>
      <c r="AKH51" s="196"/>
      <c r="AKI51" s="196"/>
      <c r="AKJ51" s="196"/>
      <c r="AKK51" s="196"/>
      <c r="AKL51" s="196"/>
      <c r="AKM51" s="196"/>
      <c r="AKN51" s="196"/>
      <c r="AKO51" s="196"/>
      <c r="AKP51" s="196"/>
      <c r="AKQ51" s="196"/>
      <c r="AKR51" s="196"/>
      <c r="AKS51" s="196"/>
      <c r="AKT51" s="196"/>
      <c r="AKU51" s="196"/>
      <c r="AKV51" s="196"/>
      <c r="AKW51" s="196"/>
      <c r="AKX51" s="196"/>
      <c r="AKY51" s="196"/>
      <c r="AKZ51" s="196"/>
      <c r="ALA51" s="196"/>
      <c r="ALB51" s="196"/>
      <c r="ALC51" s="196"/>
      <c r="ALD51" s="196"/>
      <c r="ALE51" s="196"/>
      <c r="ALF51" s="196"/>
      <c r="ALG51" s="196"/>
      <c r="ALH51" s="196"/>
      <c r="ALI51" s="196"/>
      <c r="ALJ51" s="196"/>
      <c r="ALK51" s="196"/>
      <c r="ALL51" s="196"/>
      <c r="ALM51" s="196"/>
      <c r="ALN51" s="196"/>
      <c r="ALO51" s="196"/>
      <c r="ALP51" s="196"/>
      <c r="ALQ51" s="196"/>
      <c r="ALR51" s="196"/>
      <c r="ALS51" s="196"/>
      <c r="ALT51" s="196"/>
      <c r="ALU51" s="196"/>
      <c r="ALV51" s="196"/>
      <c r="ALW51" s="196"/>
      <c r="ALX51" s="196"/>
      <c r="ALY51" s="196"/>
      <c r="ALZ51" s="196"/>
      <c r="AMA51" s="196"/>
      <c r="AMB51" s="196"/>
      <c r="AMC51" s="196"/>
      <c r="AMD51" s="196"/>
      <c r="AME51" s="196"/>
      <c r="AMF51" s="196"/>
      <c r="AMG51" s="196"/>
      <c r="AMH51" s="196"/>
      <c r="AMI51" s="196"/>
      <c r="AMJ51" s="196"/>
      <c r="AMK51" s="196"/>
      <c r="AML51" s="196"/>
      <c r="AMM51" s="196"/>
      <c r="AMN51" s="196"/>
      <c r="AMO51" s="196"/>
      <c r="AMP51" s="196"/>
      <c r="AMQ51" s="196"/>
      <c r="AMR51" s="196"/>
      <c r="AMS51" s="196"/>
      <c r="AMT51" s="196"/>
      <c r="AMU51" s="196"/>
      <c r="AMV51" s="196"/>
      <c r="AMW51" s="196"/>
      <c r="AMX51" s="196"/>
      <c r="AMY51" s="196"/>
      <c r="AMZ51" s="196"/>
      <c r="ANA51" s="196"/>
      <c r="ANB51" s="196"/>
      <c r="ANC51" s="196"/>
      <c r="AND51" s="196"/>
      <c r="ANE51" s="196"/>
      <c r="ANF51" s="196"/>
      <c r="ANG51" s="196"/>
      <c r="ANH51" s="196"/>
      <c r="ANI51" s="196"/>
      <c r="ANJ51" s="196"/>
      <c r="ANK51" s="196"/>
      <c r="ANL51" s="196"/>
      <c r="ANM51" s="196"/>
      <c r="ANN51" s="196"/>
      <c r="ANO51" s="196"/>
      <c r="ANP51" s="196"/>
      <c r="ANQ51" s="196"/>
      <c r="ANR51" s="196"/>
      <c r="ANS51" s="196"/>
      <c r="ANT51" s="196"/>
      <c r="ANU51" s="196"/>
      <c r="ANV51" s="196"/>
      <c r="ANW51" s="196"/>
      <c r="ANX51" s="196"/>
      <c r="ANY51" s="196"/>
      <c r="ANZ51" s="196"/>
      <c r="AOA51" s="196"/>
      <c r="AOB51" s="196"/>
      <c r="AOC51" s="196"/>
      <c r="AOD51" s="196"/>
      <c r="AOE51" s="196"/>
      <c r="AOF51" s="196"/>
      <c r="AOG51" s="196"/>
      <c r="AOH51" s="196"/>
      <c r="AOI51" s="196"/>
      <c r="AOJ51" s="196"/>
      <c r="AOK51" s="196"/>
      <c r="AOL51" s="196"/>
      <c r="AOM51" s="196"/>
      <c r="AON51" s="196"/>
      <c r="AOO51" s="196"/>
      <c r="AOP51" s="196"/>
      <c r="AOQ51" s="196"/>
      <c r="AOR51" s="196"/>
      <c r="AOS51" s="196"/>
      <c r="AOT51" s="196"/>
      <c r="AOU51" s="196"/>
      <c r="AOV51" s="196"/>
      <c r="AOW51" s="196"/>
      <c r="AOX51" s="196"/>
      <c r="AOY51" s="196"/>
      <c r="AOZ51" s="196"/>
      <c r="APA51" s="196"/>
      <c r="APB51" s="196"/>
      <c r="APC51" s="196"/>
      <c r="APD51" s="196"/>
      <c r="APE51" s="196"/>
      <c r="APF51" s="196"/>
      <c r="APG51" s="196"/>
      <c r="APH51" s="196"/>
      <c r="API51" s="196"/>
      <c r="APJ51" s="196"/>
      <c r="APK51" s="196"/>
      <c r="APL51" s="196"/>
      <c r="APM51" s="196"/>
      <c r="APN51" s="196"/>
      <c r="APO51" s="196"/>
      <c r="APP51" s="196"/>
      <c r="APQ51" s="196"/>
      <c r="APR51" s="196"/>
      <c r="APS51" s="196"/>
      <c r="APT51" s="196"/>
      <c r="APU51" s="196"/>
      <c r="APV51" s="196"/>
      <c r="APW51" s="196"/>
      <c r="APX51" s="196"/>
      <c r="APY51" s="196"/>
      <c r="APZ51" s="196"/>
      <c r="AQA51" s="196"/>
      <c r="AQB51" s="196"/>
      <c r="AQC51" s="196"/>
      <c r="AQD51" s="196"/>
      <c r="AQE51" s="196"/>
      <c r="AQF51" s="196"/>
      <c r="AQG51" s="196"/>
      <c r="AQH51" s="196"/>
      <c r="AQI51" s="196"/>
      <c r="AQJ51" s="196"/>
      <c r="AQK51" s="196"/>
      <c r="AQL51" s="196"/>
      <c r="AQM51" s="196"/>
      <c r="AQN51" s="196"/>
      <c r="AQO51" s="196"/>
      <c r="AQP51" s="196"/>
      <c r="AQQ51" s="196"/>
      <c r="AQR51" s="196"/>
      <c r="AQS51" s="196"/>
      <c r="AQT51" s="196"/>
      <c r="AQU51" s="196"/>
      <c r="AQV51" s="196"/>
      <c r="AQW51" s="196"/>
      <c r="AQX51" s="196"/>
      <c r="AQY51" s="196"/>
      <c r="AQZ51" s="196"/>
      <c r="ARA51" s="196"/>
      <c r="ARB51" s="196"/>
      <c r="ARC51" s="196"/>
      <c r="ARD51" s="196"/>
      <c r="ARE51" s="196"/>
      <c r="ARF51" s="196"/>
      <c r="ARG51" s="196"/>
      <c r="ARH51" s="196"/>
      <c r="ARI51" s="196"/>
      <c r="ARJ51" s="196"/>
      <c r="ARK51" s="196"/>
      <c r="ARL51" s="196"/>
      <c r="ARM51" s="196"/>
      <c r="ARN51" s="196"/>
      <c r="ARO51" s="196"/>
      <c r="ARP51" s="196"/>
      <c r="ARQ51" s="196"/>
      <c r="ARR51" s="196"/>
      <c r="ARS51" s="196"/>
      <c r="ART51" s="196"/>
      <c r="ARU51" s="196"/>
      <c r="ARV51" s="196"/>
      <c r="ARW51" s="196"/>
      <c r="ARX51" s="196"/>
      <c r="ARY51" s="196"/>
      <c r="ARZ51" s="196"/>
      <c r="ASA51" s="196"/>
      <c r="ASB51" s="196"/>
      <c r="ASC51" s="196"/>
      <c r="ASD51" s="196"/>
      <c r="ASE51" s="196"/>
      <c r="ASF51" s="196"/>
      <c r="ASG51" s="196"/>
      <c r="ASH51" s="196"/>
      <c r="ASI51" s="196"/>
      <c r="ASJ51" s="196"/>
      <c r="ASK51" s="196"/>
      <c r="ASL51" s="196"/>
      <c r="ASM51" s="196"/>
      <c r="ASN51" s="196"/>
      <c r="ASO51" s="196"/>
      <c r="ASP51" s="196"/>
      <c r="ASQ51" s="196"/>
    </row>
    <row r="52" spans="1:1187" s="50" customFormat="1" ht="40.5" customHeight="1" x14ac:dyDescent="0.25">
      <c r="A52" s="229">
        <f t="shared" si="1"/>
        <v>43</v>
      </c>
      <c r="B52" s="142" t="s">
        <v>227</v>
      </c>
      <c r="C52" s="222"/>
      <c r="D52" s="222"/>
      <c r="E52" s="222"/>
      <c r="F52" s="222"/>
      <c r="G52" s="222"/>
      <c r="H52" s="222"/>
      <c r="I52" s="222">
        <v>1</v>
      </c>
      <c r="J52" s="213">
        <v>1</v>
      </c>
      <c r="K52" s="222"/>
      <c r="L52" s="222"/>
      <c r="M52" s="241"/>
      <c r="N52" s="241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1">
        <v>1</v>
      </c>
      <c r="Z52" s="221">
        <v>1</v>
      </c>
      <c r="AA52" s="221"/>
      <c r="AB52" s="221"/>
      <c r="AC52" s="221"/>
      <c r="AD52" s="221"/>
      <c r="AE52" s="221"/>
      <c r="AF52" s="221"/>
      <c r="AG52" s="221"/>
      <c r="AH52" s="221"/>
      <c r="AI52" s="221"/>
      <c r="AJ52" s="211"/>
      <c r="AK52" s="196"/>
      <c r="AL52" s="196"/>
      <c r="AM52" s="196"/>
      <c r="AN52" s="196"/>
      <c r="AO52" s="196"/>
      <c r="AP52" s="196"/>
      <c r="AQ52" s="196"/>
      <c r="AR52" s="196"/>
      <c r="AS52" s="196"/>
      <c r="AT52" s="196"/>
      <c r="AU52" s="196"/>
      <c r="AV52" s="196"/>
      <c r="AW52" s="196"/>
      <c r="AX52" s="196"/>
      <c r="AY52" s="196"/>
      <c r="AZ52" s="196"/>
      <c r="BA52" s="196"/>
      <c r="BB52" s="196"/>
      <c r="BC52" s="196"/>
      <c r="BD52" s="196"/>
      <c r="BE52" s="196"/>
      <c r="BF52" s="196"/>
      <c r="BG52" s="196"/>
      <c r="BH52" s="196"/>
      <c r="BI52" s="196"/>
      <c r="BJ52" s="196"/>
      <c r="BK52" s="196"/>
      <c r="BL52" s="196"/>
      <c r="BM52" s="196"/>
      <c r="BN52" s="196"/>
      <c r="BO52" s="196"/>
      <c r="BP52" s="196"/>
      <c r="BQ52" s="196"/>
      <c r="BR52" s="196"/>
      <c r="BS52" s="196"/>
      <c r="BT52" s="196"/>
      <c r="BU52" s="196"/>
      <c r="BV52" s="196"/>
      <c r="BW52" s="196"/>
      <c r="BX52" s="196"/>
      <c r="BY52" s="196"/>
      <c r="BZ52" s="196"/>
      <c r="CA52" s="196"/>
      <c r="CB52" s="196"/>
      <c r="CC52" s="196"/>
      <c r="CD52" s="196"/>
      <c r="CE52" s="196"/>
      <c r="CF52" s="196"/>
      <c r="CG52" s="196"/>
      <c r="CH52" s="196"/>
      <c r="CI52" s="196"/>
      <c r="CJ52" s="196"/>
      <c r="CK52" s="196"/>
      <c r="CL52" s="196"/>
      <c r="CM52" s="196"/>
      <c r="CN52" s="196"/>
      <c r="CO52" s="196"/>
      <c r="CP52" s="196"/>
      <c r="CQ52" s="196"/>
      <c r="CR52" s="196"/>
      <c r="CS52" s="196"/>
      <c r="CT52" s="196"/>
      <c r="CU52" s="196"/>
      <c r="CV52" s="196"/>
      <c r="CW52" s="196"/>
      <c r="CX52" s="196"/>
      <c r="CY52" s="196"/>
      <c r="CZ52" s="196"/>
      <c r="DA52" s="196"/>
      <c r="DB52" s="196"/>
      <c r="DC52" s="196"/>
      <c r="DD52" s="196"/>
      <c r="DE52" s="196"/>
      <c r="DF52" s="196"/>
      <c r="DG52" s="196"/>
      <c r="DH52" s="196"/>
      <c r="DI52" s="196"/>
      <c r="DJ52" s="196"/>
      <c r="DK52" s="196"/>
      <c r="DL52" s="196"/>
      <c r="DM52" s="196"/>
      <c r="DN52" s="196"/>
      <c r="DO52" s="196"/>
      <c r="DP52" s="196"/>
      <c r="DQ52" s="196"/>
      <c r="DR52" s="196"/>
      <c r="DS52" s="196"/>
      <c r="DT52" s="196"/>
      <c r="DU52" s="196"/>
      <c r="DV52" s="196"/>
      <c r="DW52" s="196"/>
      <c r="DX52" s="196"/>
      <c r="DY52" s="196"/>
      <c r="DZ52" s="196"/>
      <c r="EA52" s="196"/>
      <c r="EB52" s="196"/>
      <c r="EC52" s="196"/>
      <c r="ED52" s="196"/>
      <c r="EE52" s="196"/>
      <c r="EF52" s="196"/>
      <c r="EG52" s="196"/>
      <c r="EH52" s="196"/>
      <c r="EI52" s="196"/>
      <c r="EJ52" s="196"/>
      <c r="EK52" s="196"/>
      <c r="EL52" s="196"/>
      <c r="EM52" s="196"/>
      <c r="EN52" s="196"/>
      <c r="EO52" s="196"/>
      <c r="EP52" s="196"/>
      <c r="EQ52" s="196"/>
      <c r="ER52" s="196"/>
      <c r="ES52" s="196"/>
      <c r="ET52" s="196"/>
      <c r="EU52" s="196"/>
      <c r="EV52" s="196"/>
      <c r="EW52" s="196"/>
      <c r="EX52" s="196"/>
      <c r="EY52" s="196"/>
      <c r="EZ52" s="196"/>
      <c r="FA52" s="196"/>
      <c r="FB52" s="196"/>
      <c r="FC52" s="196"/>
      <c r="FD52" s="196"/>
      <c r="FE52" s="196"/>
      <c r="FF52" s="196"/>
      <c r="FG52" s="196"/>
      <c r="FH52" s="196"/>
      <c r="FI52" s="196"/>
      <c r="FJ52" s="196"/>
      <c r="FK52" s="196"/>
      <c r="FL52" s="196"/>
      <c r="FM52" s="196"/>
      <c r="FN52" s="196"/>
      <c r="FO52" s="196"/>
      <c r="FP52" s="196"/>
      <c r="FQ52" s="196"/>
      <c r="FR52" s="196"/>
      <c r="FS52" s="196"/>
      <c r="FT52" s="196"/>
      <c r="FU52" s="196"/>
      <c r="FV52" s="196"/>
      <c r="FW52" s="196"/>
      <c r="FX52" s="196"/>
      <c r="FY52" s="196"/>
      <c r="FZ52" s="196"/>
      <c r="GA52" s="196"/>
      <c r="GB52" s="196"/>
      <c r="GC52" s="196"/>
      <c r="GD52" s="196"/>
      <c r="GE52" s="196"/>
      <c r="GF52" s="196"/>
      <c r="GG52" s="196"/>
      <c r="GH52" s="196"/>
      <c r="GI52" s="196"/>
      <c r="GJ52" s="196"/>
      <c r="GK52" s="196"/>
      <c r="GL52" s="196"/>
      <c r="GM52" s="196"/>
      <c r="GN52" s="196"/>
      <c r="GO52" s="196"/>
      <c r="GP52" s="196"/>
      <c r="GQ52" s="196"/>
      <c r="GR52" s="196"/>
      <c r="GS52" s="196"/>
      <c r="GT52" s="196"/>
      <c r="GU52" s="196"/>
      <c r="GV52" s="196"/>
      <c r="GW52" s="196"/>
      <c r="GX52" s="196"/>
      <c r="GY52" s="196"/>
      <c r="GZ52" s="196"/>
      <c r="HA52" s="196"/>
      <c r="HB52" s="196"/>
      <c r="HC52" s="196"/>
      <c r="HD52" s="196"/>
      <c r="HE52" s="196"/>
      <c r="HF52" s="196"/>
      <c r="HG52" s="196"/>
      <c r="HH52" s="196"/>
      <c r="HI52" s="196"/>
      <c r="HJ52" s="196"/>
      <c r="HK52" s="196"/>
      <c r="HL52" s="196"/>
      <c r="HM52" s="196"/>
      <c r="HN52" s="196"/>
      <c r="HO52" s="196"/>
      <c r="HP52" s="196"/>
      <c r="HQ52" s="196"/>
      <c r="HR52" s="196"/>
      <c r="HS52" s="196"/>
      <c r="HT52" s="196"/>
      <c r="HU52" s="196"/>
      <c r="HV52" s="196"/>
      <c r="HW52" s="196"/>
      <c r="HX52" s="196"/>
      <c r="HY52" s="196"/>
      <c r="HZ52" s="196"/>
      <c r="IA52" s="196"/>
      <c r="IB52" s="196"/>
      <c r="IC52" s="196"/>
      <c r="ID52" s="196"/>
      <c r="IE52" s="196"/>
      <c r="IF52" s="196"/>
      <c r="IG52" s="196"/>
      <c r="IH52" s="196"/>
      <c r="II52" s="196"/>
      <c r="IJ52" s="196"/>
      <c r="IK52" s="196"/>
      <c r="IL52" s="196"/>
      <c r="IM52" s="196"/>
      <c r="IN52" s="196"/>
      <c r="IO52" s="196"/>
      <c r="IP52" s="196"/>
      <c r="IQ52" s="196"/>
      <c r="IR52" s="196"/>
      <c r="IS52" s="196"/>
      <c r="IT52" s="196"/>
      <c r="IU52" s="196"/>
      <c r="IV52" s="196"/>
      <c r="IW52" s="196"/>
      <c r="IX52" s="196"/>
      <c r="IY52" s="196"/>
      <c r="IZ52" s="196"/>
      <c r="JA52" s="196"/>
      <c r="JB52" s="196"/>
      <c r="JC52" s="196"/>
      <c r="JD52" s="196"/>
      <c r="JE52" s="196"/>
      <c r="JF52" s="196"/>
      <c r="JG52" s="196"/>
      <c r="JH52" s="196"/>
      <c r="JI52" s="196"/>
      <c r="JJ52" s="196"/>
      <c r="JK52" s="196"/>
      <c r="JL52" s="196"/>
      <c r="JM52" s="196"/>
      <c r="JN52" s="196"/>
      <c r="JO52" s="196"/>
      <c r="JP52" s="196"/>
      <c r="JQ52" s="196"/>
      <c r="JR52" s="196"/>
      <c r="JS52" s="196"/>
      <c r="JT52" s="196"/>
      <c r="JU52" s="196"/>
      <c r="JV52" s="196"/>
      <c r="JW52" s="196"/>
      <c r="JX52" s="196"/>
      <c r="JY52" s="196"/>
      <c r="JZ52" s="196"/>
      <c r="KA52" s="196"/>
      <c r="KB52" s="196"/>
      <c r="KC52" s="196"/>
      <c r="KD52" s="196"/>
      <c r="KE52" s="196"/>
      <c r="KF52" s="196"/>
      <c r="KG52" s="196"/>
      <c r="KH52" s="196"/>
      <c r="KI52" s="196"/>
      <c r="KJ52" s="196"/>
      <c r="KK52" s="196"/>
      <c r="KL52" s="196"/>
      <c r="KM52" s="196"/>
      <c r="KN52" s="196"/>
      <c r="KO52" s="196"/>
      <c r="KP52" s="196"/>
      <c r="KQ52" s="196"/>
      <c r="KR52" s="196"/>
      <c r="KS52" s="196"/>
      <c r="KT52" s="196"/>
      <c r="KU52" s="196"/>
      <c r="KV52" s="196"/>
      <c r="KW52" s="196"/>
      <c r="KX52" s="196"/>
      <c r="KY52" s="196"/>
      <c r="KZ52" s="196"/>
      <c r="LA52" s="196"/>
      <c r="LB52" s="196"/>
      <c r="LC52" s="196"/>
      <c r="LD52" s="196"/>
      <c r="LE52" s="196"/>
      <c r="LF52" s="196"/>
      <c r="LG52" s="196"/>
      <c r="LH52" s="196"/>
      <c r="LI52" s="196"/>
      <c r="LJ52" s="196"/>
      <c r="LK52" s="196"/>
      <c r="LL52" s="196"/>
      <c r="LM52" s="196"/>
      <c r="LN52" s="196"/>
      <c r="LO52" s="196"/>
      <c r="LP52" s="196"/>
      <c r="LQ52" s="196"/>
      <c r="LR52" s="196"/>
      <c r="LS52" s="196"/>
      <c r="LT52" s="196"/>
      <c r="LU52" s="196"/>
      <c r="LV52" s="196"/>
      <c r="LW52" s="196"/>
      <c r="LX52" s="196"/>
      <c r="LY52" s="196"/>
      <c r="LZ52" s="196"/>
      <c r="MA52" s="196"/>
      <c r="MB52" s="196"/>
      <c r="MC52" s="196"/>
      <c r="MD52" s="196"/>
      <c r="ME52" s="196"/>
      <c r="MF52" s="196"/>
      <c r="MG52" s="196"/>
      <c r="MH52" s="196"/>
      <c r="MI52" s="196"/>
      <c r="MJ52" s="196"/>
      <c r="MK52" s="196"/>
      <c r="ML52" s="196"/>
      <c r="MM52" s="196"/>
      <c r="MN52" s="196"/>
      <c r="MO52" s="196"/>
      <c r="MP52" s="196"/>
      <c r="MQ52" s="196"/>
      <c r="MR52" s="196"/>
      <c r="MS52" s="196"/>
      <c r="MT52" s="196"/>
      <c r="MU52" s="196"/>
      <c r="MV52" s="196"/>
      <c r="MW52" s="196"/>
      <c r="MX52" s="196"/>
      <c r="MY52" s="196"/>
      <c r="MZ52" s="196"/>
      <c r="NA52" s="196"/>
      <c r="NB52" s="196"/>
      <c r="NC52" s="196"/>
      <c r="ND52" s="196"/>
      <c r="NE52" s="196"/>
      <c r="NF52" s="196"/>
      <c r="NG52" s="196"/>
      <c r="NH52" s="196"/>
      <c r="NI52" s="196"/>
      <c r="NJ52" s="196"/>
      <c r="NK52" s="196"/>
      <c r="NL52" s="196"/>
      <c r="NM52" s="196"/>
      <c r="NN52" s="196"/>
      <c r="NO52" s="196"/>
      <c r="NP52" s="196"/>
      <c r="NQ52" s="196"/>
      <c r="NR52" s="196"/>
      <c r="NS52" s="196"/>
      <c r="NT52" s="196"/>
      <c r="NU52" s="196"/>
      <c r="NV52" s="196"/>
      <c r="NW52" s="196"/>
      <c r="NX52" s="196"/>
      <c r="NY52" s="196"/>
      <c r="NZ52" s="196"/>
      <c r="OA52" s="196"/>
      <c r="OB52" s="196"/>
      <c r="OC52" s="196"/>
      <c r="OD52" s="196"/>
      <c r="OE52" s="196"/>
      <c r="OF52" s="196"/>
      <c r="OG52" s="196"/>
      <c r="OH52" s="196"/>
      <c r="OI52" s="196"/>
      <c r="OJ52" s="196"/>
      <c r="OK52" s="196"/>
      <c r="OL52" s="196"/>
      <c r="OM52" s="196"/>
      <c r="ON52" s="196"/>
      <c r="OO52" s="196"/>
      <c r="OP52" s="196"/>
      <c r="OQ52" s="196"/>
      <c r="OR52" s="196"/>
      <c r="OS52" s="196"/>
      <c r="OT52" s="196"/>
      <c r="OU52" s="196"/>
      <c r="OV52" s="196"/>
      <c r="OW52" s="196"/>
      <c r="OX52" s="196"/>
      <c r="OY52" s="196"/>
      <c r="OZ52" s="196"/>
      <c r="PA52" s="196"/>
      <c r="PB52" s="196"/>
      <c r="PC52" s="196"/>
      <c r="PD52" s="196"/>
      <c r="PE52" s="196"/>
      <c r="PF52" s="196"/>
      <c r="PG52" s="196"/>
      <c r="PH52" s="196"/>
      <c r="PI52" s="196"/>
      <c r="PJ52" s="196"/>
      <c r="PK52" s="196"/>
      <c r="PL52" s="196"/>
      <c r="PM52" s="196"/>
      <c r="PN52" s="196"/>
      <c r="PO52" s="196"/>
      <c r="PP52" s="196"/>
      <c r="PQ52" s="196"/>
      <c r="PR52" s="196"/>
      <c r="PS52" s="196"/>
      <c r="PT52" s="196"/>
      <c r="PU52" s="196"/>
      <c r="PV52" s="196"/>
      <c r="PW52" s="196"/>
      <c r="PX52" s="196"/>
      <c r="PY52" s="196"/>
      <c r="PZ52" s="196"/>
      <c r="QA52" s="196"/>
      <c r="QB52" s="196"/>
      <c r="QC52" s="196"/>
      <c r="QD52" s="196"/>
      <c r="QE52" s="196"/>
      <c r="QF52" s="196"/>
      <c r="QG52" s="196"/>
      <c r="QH52" s="196"/>
      <c r="QI52" s="196"/>
      <c r="QJ52" s="196"/>
      <c r="QK52" s="196"/>
      <c r="QL52" s="196"/>
      <c r="QM52" s="196"/>
      <c r="QN52" s="196"/>
      <c r="QO52" s="196"/>
      <c r="QP52" s="196"/>
      <c r="QQ52" s="196"/>
      <c r="QR52" s="196"/>
      <c r="QS52" s="196"/>
      <c r="QT52" s="196"/>
      <c r="QU52" s="196"/>
      <c r="QV52" s="196"/>
      <c r="QW52" s="196"/>
      <c r="QX52" s="196"/>
      <c r="QY52" s="196"/>
      <c r="QZ52" s="196"/>
      <c r="RA52" s="196"/>
      <c r="RB52" s="196"/>
      <c r="RC52" s="196"/>
      <c r="RD52" s="196"/>
      <c r="RE52" s="196"/>
      <c r="RF52" s="196"/>
      <c r="RG52" s="196"/>
      <c r="RH52" s="196"/>
      <c r="RI52" s="196"/>
      <c r="RJ52" s="196"/>
      <c r="RK52" s="196"/>
      <c r="RL52" s="196"/>
      <c r="RM52" s="196"/>
      <c r="RN52" s="196"/>
      <c r="RO52" s="196"/>
      <c r="RP52" s="196"/>
      <c r="RQ52" s="196"/>
      <c r="RR52" s="196"/>
      <c r="RS52" s="196"/>
      <c r="RT52" s="196"/>
      <c r="RU52" s="196"/>
      <c r="RV52" s="196"/>
      <c r="RW52" s="196"/>
      <c r="RX52" s="196"/>
      <c r="RY52" s="196"/>
      <c r="RZ52" s="196"/>
      <c r="SA52" s="196"/>
      <c r="SB52" s="196"/>
      <c r="SC52" s="196"/>
      <c r="SD52" s="196"/>
      <c r="SE52" s="196"/>
      <c r="SF52" s="196"/>
      <c r="SG52" s="196"/>
      <c r="SH52" s="196"/>
      <c r="SI52" s="196"/>
      <c r="SJ52" s="196"/>
      <c r="SK52" s="196"/>
      <c r="SL52" s="196"/>
      <c r="SM52" s="196"/>
      <c r="SN52" s="196"/>
      <c r="SO52" s="196"/>
      <c r="SP52" s="196"/>
      <c r="SQ52" s="196"/>
      <c r="SR52" s="196"/>
      <c r="SS52" s="196"/>
      <c r="ST52" s="196"/>
      <c r="SU52" s="196"/>
      <c r="SV52" s="196"/>
      <c r="SW52" s="196"/>
      <c r="SX52" s="196"/>
      <c r="SY52" s="196"/>
      <c r="SZ52" s="196"/>
      <c r="TA52" s="196"/>
      <c r="TB52" s="196"/>
      <c r="TC52" s="196"/>
      <c r="TD52" s="196"/>
      <c r="TE52" s="196"/>
      <c r="TF52" s="196"/>
      <c r="TG52" s="196"/>
      <c r="TH52" s="196"/>
      <c r="TI52" s="196"/>
      <c r="TJ52" s="196"/>
      <c r="TK52" s="196"/>
      <c r="TL52" s="196"/>
      <c r="TM52" s="196"/>
      <c r="TN52" s="196"/>
      <c r="TO52" s="196"/>
      <c r="TP52" s="196"/>
      <c r="TQ52" s="196"/>
      <c r="TR52" s="196"/>
      <c r="TS52" s="196"/>
      <c r="TT52" s="196"/>
      <c r="TU52" s="196"/>
      <c r="TV52" s="196"/>
      <c r="TW52" s="196"/>
      <c r="TX52" s="196"/>
      <c r="TY52" s="196"/>
      <c r="TZ52" s="196"/>
      <c r="UA52" s="196"/>
      <c r="UB52" s="196"/>
      <c r="UC52" s="196"/>
      <c r="UD52" s="196"/>
      <c r="UE52" s="196"/>
      <c r="UF52" s="196"/>
      <c r="UG52" s="196"/>
      <c r="UH52" s="196"/>
      <c r="UI52" s="196"/>
      <c r="UJ52" s="196"/>
      <c r="UK52" s="196"/>
      <c r="UL52" s="196"/>
      <c r="UM52" s="196"/>
      <c r="UN52" s="196"/>
      <c r="UO52" s="196"/>
      <c r="UP52" s="196"/>
      <c r="UQ52" s="196"/>
      <c r="UR52" s="196"/>
      <c r="US52" s="196"/>
      <c r="UT52" s="196"/>
      <c r="UU52" s="196"/>
      <c r="UV52" s="196"/>
      <c r="UW52" s="196"/>
      <c r="UX52" s="196"/>
      <c r="UY52" s="196"/>
      <c r="UZ52" s="196"/>
      <c r="VA52" s="196"/>
      <c r="VB52" s="196"/>
      <c r="VC52" s="196"/>
      <c r="VD52" s="196"/>
      <c r="VE52" s="196"/>
      <c r="VF52" s="196"/>
      <c r="VG52" s="196"/>
      <c r="VH52" s="196"/>
      <c r="VI52" s="196"/>
      <c r="VJ52" s="196"/>
      <c r="VK52" s="196"/>
      <c r="VL52" s="196"/>
      <c r="VM52" s="196"/>
      <c r="VN52" s="196"/>
      <c r="VO52" s="196"/>
      <c r="VP52" s="196"/>
      <c r="VQ52" s="196"/>
      <c r="VR52" s="196"/>
      <c r="VS52" s="196"/>
      <c r="VT52" s="196"/>
      <c r="VU52" s="196"/>
      <c r="VV52" s="196"/>
      <c r="VW52" s="196"/>
      <c r="VX52" s="196"/>
      <c r="VY52" s="196"/>
      <c r="VZ52" s="196"/>
      <c r="WA52" s="196"/>
      <c r="WB52" s="196"/>
      <c r="WC52" s="196"/>
      <c r="WD52" s="196"/>
      <c r="WE52" s="196"/>
      <c r="WF52" s="196"/>
      <c r="WG52" s="196"/>
      <c r="WH52" s="196"/>
      <c r="WI52" s="196"/>
      <c r="WJ52" s="196"/>
      <c r="WK52" s="196"/>
      <c r="WL52" s="196"/>
      <c r="WM52" s="196"/>
      <c r="WN52" s="196"/>
      <c r="WO52" s="196"/>
      <c r="WP52" s="196"/>
      <c r="WQ52" s="196"/>
      <c r="WR52" s="196"/>
      <c r="WS52" s="196"/>
      <c r="WT52" s="196"/>
      <c r="WU52" s="196"/>
      <c r="WV52" s="196"/>
      <c r="WW52" s="196"/>
      <c r="WX52" s="196"/>
      <c r="WY52" s="196"/>
      <c r="WZ52" s="196"/>
      <c r="XA52" s="196"/>
      <c r="XB52" s="196"/>
      <c r="XC52" s="196"/>
      <c r="XD52" s="196"/>
      <c r="XE52" s="196"/>
      <c r="XF52" s="196"/>
      <c r="XG52" s="196"/>
      <c r="XH52" s="196"/>
      <c r="XI52" s="196"/>
      <c r="XJ52" s="196"/>
      <c r="XK52" s="196"/>
      <c r="XL52" s="196"/>
      <c r="XM52" s="196"/>
      <c r="XN52" s="196"/>
      <c r="XO52" s="196"/>
      <c r="XP52" s="196"/>
      <c r="XQ52" s="196"/>
      <c r="XR52" s="196"/>
      <c r="XS52" s="196"/>
      <c r="XT52" s="196"/>
      <c r="XU52" s="196"/>
      <c r="XV52" s="196"/>
      <c r="XW52" s="196"/>
      <c r="XX52" s="196"/>
      <c r="XY52" s="196"/>
      <c r="XZ52" s="196"/>
      <c r="YA52" s="196"/>
      <c r="YB52" s="196"/>
      <c r="YC52" s="196"/>
      <c r="YD52" s="196"/>
      <c r="YE52" s="196"/>
      <c r="YF52" s="196"/>
      <c r="YG52" s="196"/>
      <c r="YH52" s="196"/>
      <c r="YI52" s="196"/>
      <c r="YJ52" s="196"/>
      <c r="YK52" s="196"/>
      <c r="YL52" s="196"/>
      <c r="YM52" s="196"/>
      <c r="YN52" s="196"/>
      <c r="YO52" s="196"/>
      <c r="YP52" s="196"/>
      <c r="YQ52" s="196"/>
      <c r="YR52" s="196"/>
      <c r="YS52" s="196"/>
      <c r="YT52" s="196"/>
      <c r="YU52" s="196"/>
      <c r="YV52" s="196"/>
      <c r="YW52" s="196"/>
      <c r="YX52" s="196"/>
      <c r="YY52" s="196"/>
      <c r="YZ52" s="196"/>
      <c r="ZA52" s="196"/>
      <c r="ZB52" s="196"/>
      <c r="ZC52" s="196"/>
      <c r="ZD52" s="196"/>
      <c r="ZE52" s="196"/>
      <c r="ZF52" s="196"/>
      <c r="ZG52" s="196"/>
      <c r="ZH52" s="196"/>
      <c r="ZI52" s="196"/>
      <c r="ZJ52" s="196"/>
      <c r="ZK52" s="196"/>
      <c r="ZL52" s="196"/>
      <c r="ZM52" s="196"/>
      <c r="ZN52" s="196"/>
      <c r="ZO52" s="196"/>
      <c r="ZP52" s="196"/>
      <c r="ZQ52" s="196"/>
      <c r="ZR52" s="196"/>
      <c r="ZS52" s="196"/>
      <c r="ZT52" s="196"/>
      <c r="ZU52" s="196"/>
      <c r="ZV52" s="196"/>
      <c r="ZW52" s="196"/>
      <c r="ZX52" s="196"/>
      <c r="ZY52" s="196"/>
      <c r="ZZ52" s="196"/>
      <c r="AAA52" s="196"/>
      <c r="AAB52" s="196"/>
      <c r="AAC52" s="196"/>
      <c r="AAD52" s="196"/>
      <c r="AAE52" s="196"/>
      <c r="AAF52" s="196"/>
      <c r="AAG52" s="196"/>
      <c r="AAH52" s="196"/>
      <c r="AAI52" s="196"/>
      <c r="AAJ52" s="196"/>
      <c r="AAK52" s="196"/>
      <c r="AAL52" s="196"/>
      <c r="AAM52" s="196"/>
      <c r="AAN52" s="196"/>
      <c r="AAO52" s="196"/>
      <c r="AAP52" s="196"/>
      <c r="AAQ52" s="196"/>
      <c r="AAR52" s="196"/>
      <c r="AAS52" s="196"/>
      <c r="AAT52" s="196"/>
      <c r="AAU52" s="196"/>
      <c r="AAV52" s="196"/>
      <c r="AAW52" s="196"/>
      <c r="AAX52" s="196"/>
      <c r="AAY52" s="196"/>
      <c r="AAZ52" s="196"/>
      <c r="ABA52" s="196"/>
      <c r="ABB52" s="196"/>
      <c r="ABC52" s="196"/>
      <c r="ABD52" s="196"/>
      <c r="ABE52" s="196"/>
      <c r="ABF52" s="196"/>
      <c r="ABG52" s="196"/>
      <c r="ABH52" s="196"/>
      <c r="ABI52" s="196"/>
      <c r="ABJ52" s="196"/>
      <c r="ABK52" s="196"/>
      <c r="ABL52" s="196"/>
      <c r="ABM52" s="196"/>
      <c r="ABN52" s="196"/>
      <c r="ABO52" s="196"/>
      <c r="ABP52" s="196"/>
      <c r="ABQ52" s="196"/>
      <c r="ABR52" s="196"/>
      <c r="ABS52" s="196"/>
      <c r="ABT52" s="196"/>
      <c r="ABU52" s="196"/>
      <c r="ABV52" s="196"/>
      <c r="ABW52" s="196"/>
      <c r="ABX52" s="196"/>
      <c r="ABY52" s="196"/>
      <c r="ABZ52" s="196"/>
      <c r="ACA52" s="196"/>
      <c r="ACB52" s="196"/>
      <c r="ACC52" s="196"/>
      <c r="ACD52" s="196"/>
      <c r="ACE52" s="196"/>
      <c r="ACF52" s="196"/>
      <c r="ACG52" s="196"/>
      <c r="ACH52" s="196"/>
      <c r="ACI52" s="196"/>
      <c r="ACJ52" s="196"/>
      <c r="ACK52" s="196"/>
      <c r="ACL52" s="196"/>
      <c r="ACM52" s="196"/>
      <c r="ACN52" s="196"/>
      <c r="ACO52" s="196"/>
      <c r="ACP52" s="196"/>
      <c r="ACQ52" s="196"/>
      <c r="ACR52" s="196"/>
      <c r="ACS52" s="196"/>
      <c r="ACT52" s="196"/>
      <c r="ACU52" s="196"/>
      <c r="ACV52" s="196"/>
      <c r="ACW52" s="196"/>
      <c r="ACX52" s="196"/>
      <c r="ACY52" s="196"/>
      <c r="ACZ52" s="196"/>
      <c r="ADA52" s="196"/>
      <c r="ADB52" s="196"/>
      <c r="ADC52" s="196"/>
      <c r="ADD52" s="196"/>
      <c r="ADE52" s="196"/>
      <c r="ADF52" s="196"/>
      <c r="ADG52" s="196"/>
      <c r="ADH52" s="196"/>
      <c r="ADI52" s="196"/>
      <c r="ADJ52" s="196"/>
      <c r="ADK52" s="196"/>
      <c r="ADL52" s="196"/>
      <c r="ADM52" s="196"/>
      <c r="ADN52" s="196"/>
      <c r="ADO52" s="196"/>
      <c r="ADP52" s="196"/>
      <c r="ADQ52" s="196"/>
      <c r="ADR52" s="196"/>
      <c r="ADS52" s="196"/>
      <c r="ADT52" s="196"/>
      <c r="ADU52" s="196"/>
      <c r="ADV52" s="196"/>
      <c r="ADW52" s="196"/>
      <c r="ADX52" s="196"/>
      <c r="ADY52" s="196"/>
      <c r="ADZ52" s="196"/>
      <c r="AEA52" s="196"/>
      <c r="AEB52" s="196"/>
      <c r="AEC52" s="196"/>
      <c r="AED52" s="196"/>
      <c r="AEE52" s="196"/>
      <c r="AEF52" s="196"/>
      <c r="AEG52" s="196"/>
      <c r="AEH52" s="196"/>
      <c r="AEI52" s="196"/>
      <c r="AEJ52" s="196"/>
      <c r="AEK52" s="196"/>
      <c r="AEL52" s="196"/>
      <c r="AEM52" s="196"/>
      <c r="AEN52" s="196"/>
      <c r="AEO52" s="196"/>
      <c r="AEP52" s="196"/>
      <c r="AEQ52" s="196"/>
      <c r="AER52" s="196"/>
      <c r="AES52" s="196"/>
      <c r="AET52" s="196"/>
      <c r="AEU52" s="196"/>
      <c r="AEV52" s="196"/>
      <c r="AEW52" s="196"/>
      <c r="AEX52" s="196"/>
      <c r="AEY52" s="196"/>
      <c r="AEZ52" s="196"/>
      <c r="AFA52" s="196"/>
      <c r="AFB52" s="196"/>
      <c r="AFC52" s="196"/>
      <c r="AFD52" s="196"/>
      <c r="AFE52" s="196"/>
      <c r="AFF52" s="196"/>
      <c r="AFG52" s="196"/>
      <c r="AFH52" s="196"/>
      <c r="AFI52" s="196"/>
      <c r="AFJ52" s="196"/>
      <c r="AFK52" s="196"/>
      <c r="AFL52" s="196"/>
      <c r="AFM52" s="196"/>
      <c r="AFN52" s="196"/>
      <c r="AFO52" s="196"/>
      <c r="AFP52" s="196"/>
      <c r="AFQ52" s="196"/>
      <c r="AFR52" s="196"/>
      <c r="AFS52" s="196"/>
      <c r="AFT52" s="196"/>
      <c r="AFU52" s="196"/>
      <c r="AFV52" s="196"/>
      <c r="AFW52" s="196"/>
      <c r="AFX52" s="196"/>
      <c r="AFY52" s="196"/>
      <c r="AFZ52" s="196"/>
      <c r="AGA52" s="196"/>
      <c r="AGB52" s="196"/>
      <c r="AGC52" s="196"/>
      <c r="AGD52" s="196"/>
      <c r="AGE52" s="196"/>
      <c r="AGF52" s="196"/>
      <c r="AGG52" s="196"/>
      <c r="AGH52" s="196"/>
      <c r="AGI52" s="196"/>
      <c r="AGJ52" s="196"/>
      <c r="AGK52" s="196"/>
      <c r="AGL52" s="196"/>
      <c r="AGM52" s="196"/>
      <c r="AGN52" s="196"/>
      <c r="AGO52" s="196"/>
      <c r="AGP52" s="196"/>
      <c r="AGQ52" s="196"/>
      <c r="AGR52" s="196"/>
      <c r="AGS52" s="196"/>
      <c r="AGT52" s="196"/>
      <c r="AGU52" s="196"/>
      <c r="AGV52" s="196"/>
      <c r="AGW52" s="196"/>
      <c r="AGX52" s="196"/>
      <c r="AGY52" s="196"/>
      <c r="AGZ52" s="196"/>
      <c r="AHA52" s="196"/>
      <c r="AHB52" s="196"/>
      <c r="AHC52" s="196"/>
      <c r="AHD52" s="196"/>
      <c r="AHE52" s="196"/>
      <c r="AHF52" s="196"/>
      <c r="AHG52" s="196"/>
      <c r="AHH52" s="196"/>
      <c r="AHI52" s="196"/>
      <c r="AHJ52" s="196"/>
      <c r="AHK52" s="196"/>
      <c r="AHL52" s="196"/>
      <c r="AHM52" s="196"/>
      <c r="AHN52" s="196"/>
      <c r="AHO52" s="196"/>
      <c r="AHP52" s="196"/>
      <c r="AHQ52" s="196"/>
      <c r="AHR52" s="196"/>
      <c r="AHS52" s="196"/>
      <c r="AHT52" s="196"/>
      <c r="AHU52" s="196"/>
      <c r="AHV52" s="196"/>
      <c r="AHW52" s="196"/>
      <c r="AHX52" s="196"/>
      <c r="AHY52" s="196"/>
      <c r="AHZ52" s="196"/>
      <c r="AIA52" s="196"/>
      <c r="AIB52" s="196"/>
      <c r="AIC52" s="196"/>
      <c r="AID52" s="196"/>
      <c r="AIE52" s="196"/>
      <c r="AIF52" s="196"/>
      <c r="AIG52" s="196"/>
      <c r="AIH52" s="196"/>
      <c r="AII52" s="196"/>
      <c r="AIJ52" s="196"/>
      <c r="AIK52" s="196"/>
      <c r="AIL52" s="196"/>
      <c r="AIM52" s="196"/>
      <c r="AIN52" s="196"/>
      <c r="AIO52" s="196"/>
      <c r="AIP52" s="196"/>
      <c r="AIQ52" s="196"/>
      <c r="AIR52" s="196"/>
      <c r="AIS52" s="196"/>
      <c r="AIT52" s="196"/>
      <c r="AIU52" s="196"/>
      <c r="AIV52" s="196"/>
      <c r="AIW52" s="196"/>
      <c r="AIX52" s="196"/>
      <c r="AIY52" s="196"/>
      <c r="AIZ52" s="196"/>
      <c r="AJA52" s="196"/>
      <c r="AJB52" s="196"/>
      <c r="AJC52" s="196"/>
      <c r="AJD52" s="196"/>
      <c r="AJE52" s="196"/>
      <c r="AJF52" s="196"/>
      <c r="AJG52" s="196"/>
      <c r="AJH52" s="196"/>
      <c r="AJI52" s="196"/>
      <c r="AJJ52" s="196"/>
      <c r="AJK52" s="196"/>
      <c r="AJL52" s="196"/>
      <c r="AJM52" s="196"/>
      <c r="AJN52" s="196"/>
      <c r="AJO52" s="196"/>
      <c r="AJP52" s="196"/>
      <c r="AJQ52" s="196"/>
      <c r="AJR52" s="196"/>
      <c r="AJS52" s="196"/>
      <c r="AJT52" s="196"/>
      <c r="AJU52" s="196"/>
      <c r="AJV52" s="196"/>
      <c r="AJW52" s="196"/>
      <c r="AJX52" s="196"/>
      <c r="AJY52" s="196"/>
      <c r="AJZ52" s="196"/>
      <c r="AKA52" s="196"/>
      <c r="AKB52" s="196"/>
      <c r="AKC52" s="196"/>
      <c r="AKD52" s="196"/>
      <c r="AKE52" s="196"/>
      <c r="AKF52" s="196"/>
      <c r="AKG52" s="196"/>
      <c r="AKH52" s="196"/>
      <c r="AKI52" s="196"/>
      <c r="AKJ52" s="196"/>
      <c r="AKK52" s="196"/>
      <c r="AKL52" s="196"/>
      <c r="AKM52" s="196"/>
      <c r="AKN52" s="196"/>
      <c r="AKO52" s="196"/>
      <c r="AKP52" s="196"/>
      <c r="AKQ52" s="196"/>
      <c r="AKR52" s="196"/>
      <c r="AKS52" s="196"/>
      <c r="AKT52" s="196"/>
      <c r="AKU52" s="196"/>
      <c r="AKV52" s="196"/>
      <c r="AKW52" s="196"/>
      <c r="AKX52" s="196"/>
      <c r="AKY52" s="196"/>
      <c r="AKZ52" s="196"/>
      <c r="ALA52" s="196"/>
      <c r="ALB52" s="196"/>
      <c r="ALC52" s="196"/>
      <c r="ALD52" s="196"/>
      <c r="ALE52" s="196"/>
      <c r="ALF52" s="196"/>
      <c r="ALG52" s="196"/>
      <c r="ALH52" s="196"/>
      <c r="ALI52" s="196"/>
      <c r="ALJ52" s="196"/>
      <c r="ALK52" s="196"/>
      <c r="ALL52" s="196"/>
      <c r="ALM52" s="196"/>
      <c r="ALN52" s="196"/>
      <c r="ALO52" s="196"/>
      <c r="ALP52" s="196"/>
      <c r="ALQ52" s="196"/>
      <c r="ALR52" s="196"/>
      <c r="ALS52" s="196"/>
      <c r="ALT52" s="196"/>
      <c r="ALU52" s="196"/>
      <c r="ALV52" s="196"/>
      <c r="ALW52" s="196"/>
      <c r="ALX52" s="196"/>
      <c r="ALY52" s="196"/>
      <c r="ALZ52" s="196"/>
      <c r="AMA52" s="196"/>
      <c r="AMB52" s="196"/>
      <c r="AMC52" s="196"/>
      <c r="AMD52" s="196"/>
      <c r="AME52" s="196"/>
      <c r="AMF52" s="196"/>
      <c r="AMG52" s="196"/>
      <c r="AMH52" s="196"/>
      <c r="AMI52" s="196"/>
      <c r="AMJ52" s="196"/>
      <c r="AMK52" s="196"/>
      <c r="AML52" s="196"/>
      <c r="AMM52" s="196"/>
      <c r="AMN52" s="196"/>
      <c r="AMO52" s="196"/>
      <c r="AMP52" s="196"/>
      <c r="AMQ52" s="196"/>
      <c r="AMR52" s="196"/>
      <c r="AMS52" s="196"/>
      <c r="AMT52" s="196"/>
      <c r="AMU52" s="196"/>
      <c r="AMV52" s="196"/>
      <c r="AMW52" s="196"/>
      <c r="AMX52" s="196"/>
      <c r="AMY52" s="196"/>
      <c r="AMZ52" s="196"/>
      <c r="ANA52" s="196"/>
      <c r="ANB52" s="196"/>
      <c r="ANC52" s="196"/>
      <c r="AND52" s="196"/>
      <c r="ANE52" s="196"/>
      <c r="ANF52" s="196"/>
      <c r="ANG52" s="196"/>
      <c r="ANH52" s="196"/>
      <c r="ANI52" s="196"/>
      <c r="ANJ52" s="196"/>
      <c r="ANK52" s="196"/>
      <c r="ANL52" s="196"/>
      <c r="ANM52" s="196"/>
      <c r="ANN52" s="196"/>
      <c r="ANO52" s="196"/>
      <c r="ANP52" s="196"/>
      <c r="ANQ52" s="196"/>
      <c r="ANR52" s="196"/>
      <c r="ANS52" s="196"/>
      <c r="ANT52" s="196"/>
      <c r="ANU52" s="196"/>
      <c r="ANV52" s="196"/>
      <c r="ANW52" s="196"/>
      <c r="ANX52" s="196"/>
      <c r="ANY52" s="196"/>
      <c r="ANZ52" s="196"/>
      <c r="AOA52" s="196"/>
      <c r="AOB52" s="196"/>
      <c r="AOC52" s="196"/>
      <c r="AOD52" s="196"/>
      <c r="AOE52" s="196"/>
      <c r="AOF52" s="196"/>
      <c r="AOG52" s="196"/>
      <c r="AOH52" s="196"/>
      <c r="AOI52" s="196"/>
      <c r="AOJ52" s="196"/>
      <c r="AOK52" s="196"/>
      <c r="AOL52" s="196"/>
      <c r="AOM52" s="196"/>
      <c r="AON52" s="196"/>
      <c r="AOO52" s="196"/>
      <c r="AOP52" s="196"/>
      <c r="AOQ52" s="196"/>
      <c r="AOR52" s="196"/>
      <c r="AOS52" s="196"/>
      <c r="AOT52" s="196"/>
      <c r="AOU52" s="196"/>
      <c r="AOV52" s="196"/>
      <c r="AOW52" s="196"/>
      <c r="AOX52" s="196"/>
      <c r="AOY52" s="196"/>
      <c r="AOZ52" s="196"/>
      <c r="APA52" s="196"/>
      <c r="APB52" s="196"/>
      <c r="APC52" s="196"/>
      <c r="APD52" s="196"/>
      <c r="APE52" s="196"/>
      <c r="APF52" s="196"/>
      <c r="APG52" s="196"/>
      <c r="APH52" s="196"/>
      <c r="API52" s="196"/>
      <c r="APJ52" s="196"/>
      <c r="APK52" s="196"/>
      <c r="APL52" s="196"/>
      <c r="APM52" s="196"/>
      <c r="APN52" s="196"/>
      <c r="APO52" s="196"/>
      <c r="APP52" s="196"/>
      <c r="APQ52" s="196"/>
      <c r="APR52" s="196"/>
      <c r="APS52" s="196"/>
      <c r="APT52" s="196"/>
      <c r="APU52" s="196"/>
      <c r="APV52" s="196"/>
      <c r="APW52" s="196"/>
      <c r="APX52" s="196"/>
      <c r="APY52" s="196"/>
      <c r="APZ52" s="196"/>
      <c r="AQA52" s="196"/>
      <c r="AQB52" s="196"/>
      <c r="AQC52" s="196"/>
      <c r="AQD52" s="196"/>
      <c r="AQE52" s="196"/>
      <c r="AQF52" s="196"/>
      <c r="AQG52" s="196"/>
      <c r="AQH52" s="196"/>
      <c r="AQI52" s="196"/>
      <c r="AQJ52" s="196"/>
      <c r="AQK52" s="196"/>
      <c r="AQL52" s="196"/>
      <c r="AQM52" s="196"/>
      <c r="AQN52" s="196"/>
      <c r="AQO52" s="196"/>
      <c r="AQP52" s="196"/>
      <c r="AQQ52" s="196"/>
      <c r="AQR52" s="196"/>
      <c r="AQS52" s="196"/>
      <c r="AQT52" s="196"/>
      <c r="AQU52" s="196"/>
      <c r="AQV52" s="196"/>
      <c r="AQW52" s="196"/>
      <c r="AQX52" s="196"/>
      <c r="AQY52" s="196"/>
      <c r="AQZ52" s="196"/>
      <c r="ARA52" s="196"/>
      <c r="ARB52" s="196"/>
      <c r="ARC52" s="196"/>
      <c r="ARD52" s="196"/>
      <c r="ARE52" s="196"/>
      <c r="ARF52" s="196"/>
      <c r="ARG52" s="196"/>
      <c r="ARH52" s="196"/>
      <c r="ARI52" s="196"/>
      <c r="ARJ52" s="196"/>
      <c r="ARK52" s="196"/>
      <c r="ARL52" s="196"/>
      <c r="ARM52" s="196"/>
      <c r="ARN52" s="196"/>
      <c r="ARO52" s="196"/>
      <c r="ARP52" s="196"/>
      <c r="ARQ52" s="196"/>
      <c r="ARR52" s="196"/>
      <c r="ARS52" s="196"/>
      <c r="ART52" s="196"/>
      <c r="ARU52" s="196"/>
      <c r="ARV52" s="196"/>
      <c r="ARW52" s="196"/>
      <c r="ARX52" s="196"/>
      <c r="ARY52" s="196"/>
      <c r="ARZ52" s="196"/>
      <c r="ASA52" s="196"/>
      <c r="ASB52" s="196"/>
      <c r="ASC52" s="196"/>
      <c r="ASD52" s="196"/>
      <c r="ASE52" s="196"/>
      <c r="ASF52" s="196"/>
      <c r="ASG52" s="196"/>
      <c r="ASH52" s="196"/>
      <c r="ASI52" s="196"/>
      <c r="ASJ52" s="196"/>
      <c r="ASK52" s="196"/>
      <c r="ASL52" s="196"/>
      <c r="ASM52" s="196"/>
      <c r="ASN52" s="196"/>
      <c r="ASO52" s="196"/>
      <c r="ASP52" s="196"/>
      <c r="ASQ52" s="196"/>
    </row>
    <row r="53" spans="1:1187" ht="40.5" customHeight="1" x14ac:dyDescent="0.25">
      <c r="A53" s="229">
        <f t="shared" si="1"/>
        <v>44</v>
      </c>
      <c r="B53" s="142" t="s">
        <v>228</v>
      </c>
      <c r="C53" s="222"/>
      <c r="D53" s="222"/>
      <c r="E53" s="222"/>
      <c r="F53" s="222"/>
      <c r="G53" s="222"/>
      <c r="H53" s="222"/>
      <c r="I53" s="222">
        <v>1</v>
      </c>
      <c r="J53" s="213">
        <v>1</v>
      </c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>
        <v>1</v>
      </c>
      <c r="X53" s="222">
        <v>1</v>
      </c>
      <c r="Y53" s="221">
        <v>1</v>
      </c>
      <c r="Z53" s="221">
        <v>1</v>
      </c>
      <c r="AA53" s="221">
        <v>1</v>
      </c>
      <c r="AB53" s="221">
        <v>1</v>
      </c>
      <c r="AC53" s="221">
        <v>1</v>
      </c>
      <c r="AD53" s="221">
        <v>1</v>
      </c>
      <c r="AE53" s="221">
        <v>1</v>
      </c>
      <c r="AF53" s="221">
        <v>1</v>
      </c>
      <c r="AG53" s="221"/>
      <c r="AH53" s="221"/>
      <c r="AI53" s="221"/>
      <c r="AJ53" s="211"/>
      <c r="AK53" s="196"/>
      <c r="AL53" s="196"/>
      <c r="AM53" s="196"/>
      <c r="AN53" s="196"/>
      <c r="AO53" s="196"/>
      <c r="AP53" s="196"/>
      <c r="AQ53" s="196"/>
      <c r="AR53" s="196"/>
      <c r="AS53" s="196"/>
      <c r="AT53" s="196"/>
      <c r="AU53" s="196"/>
      <c r="AV53" s="196"/>
      <c r="AW53" s="196"/>
      <c r="AX53" s="196"/>
      <c r="AY53" s="196"/>
      <c r="AZ53" s="196"/>
      <c r="BA53" s="196"/>
      <c r="BB53" s="196"/>
      <c r="BC53" s="196"/>
      <c r="BD53" s="196"/>
      <c r="BE53" s="196"/>
      <c r="BF53" s="196"/>
      <c r="BG53" s="196"/>
      <c r="BH53" s="196"/>
      <c r="BI53" s="196"/>
      <c r="BJ53" s="196"/>
      <c r="BK53" s="196"/>
      <c r="BL53" s="196"/>
      <c r="BM53" s="196"/>
      <c r="BN53" s="196"/>
      <c r="BO53" s="196"/>
      <c r="BP53" s="196"/>
      <c r="BQ53" s="196"/>
      <c r="BR53" s="196"/>
      <c r="BS53" s="196"/>
      <c r="BT53" s="196"/>
      <c r="BU53" s="196"/>
      <c r="BV53" s="196"/>
      <c r="BW53" s="196"/>
      <c r="BX53" s="196"/>
      <c r="BY53" s="196"/>
      <c r="BZ53" s="196"/>
      <c r="CA53" s="196"/>
      <c r="CB53" s="196"/>
      <c r="CC53" s="196"/>
      <c r="CD53" s="196"/>
      <c r="CE53" s="196"/>
      <c r="CF53" s="196"/>
      <c r="CG53" s="196"/>
      <c r="CH53" s="196"/>
      <c r="CI53" s="196"/>
      <c r="CJ53" s="196"/>
      <c r="CK53" s="196"/>
      <c r="CL53" s="196"/>
      <c r="CM53" s="196"/>
      <c r="CN53" s="196"/>
      <c r="CO53" s="196"/>
      <c r="CP53" s="196"/>
      <c r="CQ53" s="196"/>
      <c r="CR53" s="196"/>
      <c r="CS53" s="196"/>
      <c r="CT53" s="196"/>
      <c r="CU53" s="196"/>
      <c r="CV53" s="196"/>
      <c r="CW53" s="196"/>
      <c r="CX53" s="196"/>
      <c r="CY53" s="196"/>
      <c r="CZ53" s="196"/>
      <c r="DA53" s="196"/>
      <c r="DB53" s="196"/>
      <c r="DC53" s="196"/>
      <c r="DD53" s="196"/>
      <c r="DE53" s="196"/>
      <c r="DF53" s="196"/>
      <c r="DG53" s="196"/>
      <c r="DH53" s="196"/>
      <c r="DI53" s="196"/>
      <c r="DJ53" s="196"/>
      <c r="DK53" s="196"/>
      <c r="DL53" s="196"/>
      <c r="DM53" s="196"/>
      <c r="DN53" s="196"/>
      <c r="DO53" s="196"/>
      <c r="DP53" s="196"/>
      <c r="DQ53" s="196"/>
      <c r="DR53" s="196"/>
      <c r="DS53" s="196"/>
      <c r="DT53" s="196"/>
      <c r="DU53" s="196"/>
      <c r="DV53" s="196"/>
      <c r="DW53" s="196"/>
      <c r="DX53" s="196"/>
      <c r="DY53" s="196"/>
      <c r="DZ53" s="196"/>
      <c r="EA53" s="196"/>
      <c r="EB53" s="196"/>
      <c r="EC53" s="196"/>
      <c r="ED53" s="196"/>
      <c r="EE53" s="196"/>
      <c r="EF53" s="196"/>
      <c r="EG53" s="196"/>
      <c r="EH53" s="196"/>
      <c r="EI53" s="196"/>
      <c r="EJ53" s="196"/>
      <c r="EK53" s="196"/>
      <c r="EL53" s="196"/>
      <c r="EM53" s="196"/>
      <c r="EN53" s="196"/>
      <c r="EO53" s="196"/>
      <c r="EP53" s="196"/>
      <c r="EQ53" s="196"/>
      <c r="ER53" s="196"/>
      <c r="ES53" s="196"/>
      <c r="ET53" s="196"/>
      <c r="EU53" s="196"/>
      <c r="EV53" s="196"/>
      <c r="EW53" s="196"/>
      <c r="EX53" s="196"/>
      <c r="EY53" s="196"/>
      <c r="EZ53" s="196"/>
      <c r="FA53" s="196"/>
      <c r="FB53" s="196"/>
      <c r="FC53" s="196"/>
      <c r="FD53" s="196"/>
      <c r="FE53" s="196"/>
      <c r="FF53" s="196"/>
      <c r="FG53" s="196"/>
      <c r="FH53" s="196"/>
      <c r="FI53" s="196"/>
      <c r="FJ53" s="196"/>
      <c r="FK53" s="196"/>
      <c r="FL53" s="196"/>
      <c r="FM53" s="196"/>
      <c r="FN53" s="196"/>
      <c r="FO53" s="196"/>
      <c r="FP53" s="196"/>
      <c r="FQ53" s="196"/>
      <c r="FR53" s="196"/>
      <c r="FS53" s="196"/>
      <c r="FT53" s="196"/>
      <c r="FU53" s="196"/>
      <c r="FV53" s="196"/>
      <c r="FW53" s="196"/>
      <c r="FX53" s="196"/>
      <c r="FY53" s="196"/>
      <c r="FZ53" s="196"/>
      <c r="GA53" s="196"/>
      <c r="GB53" s="196"/>
      <c r="GC53" s="196"/>
      <c r="GD53" s="196"/>
      <c r="GE53" s="196"/>
      <c r="GF53" s="196"/>
      <c r="GG53" s="196"/>
      <c r="GH53" s="196"/>
      <c r="GI53" s="196"/>
      <c r="GJ53" s="196"/>
      <c r="GK53" s="196"/>
      <c r="GL53" s="196"/>
      <c r="GM53" s="196"/>
      <c r="GN53" s="196"/>
      <c r="GO53" s="196"/>
      <c r="GP53" s="196"/>
      <c r="GQ53" s="196"/>
      <c r="GR53" s="196"/>
      <c r="GS53" s="196"/>
      <c r="GT53" s="196"/>
      <c r="GU53" s="196"/>
      <c r="GV53" s="196"/>
      <c r="GW53" s="196"/>
      <c r="GX53" s="196"/>
      <c r="GY53" s="196"/>
      <c r="GZ53" s="196"/>
      <c r="HA53" s="196"/>
      <c r="HB53" s="196"/>
      <c r="HC53" s="196"/>
      <c r="HD53" s="196"/>
      <c r="HE53" s="196"/>
      <c r="HF53" s="196"/>
      <c r="HG53" s="196"/>
      <c r="HH53" s="196"/>
      <c r="HI53" s="196"/>
      <c r="HJ53" s="196"/>
      <c r="HK53" s="196"/>
      <c r="HL53" s="196"/>
      <c r="HM53" s="196"/>
      <c r="HN53" s="196"/>
      <c r="HO53" s="196"/>
      <c r="HP53" s="196"/>
      <c r="HQ53" s="196"/>
      <c r="HR53" s="196"/>
      <c r="HS53" s="196"/>
      <c r="HT53" s="196"/>
      <c r="HU53" s="196"/>
      <c r="HV53" s="196"/>
      <c r="HW53" s="196"/>
      <c r="HX53" s="196"/>
      <c r="HY53" s="196"/>
      <c r="HZ53" s="196"/>
      <c r="IA53" s="196"/>
      <c r="IB53" s="196"/>
      <c r="IC53" s="196"/>
      <c r="ID53" s="196"/>
      <c r="IE53" s="196"/>
      <c r="IF53" s="196"/>
      <c r="IG53" s="196"/>
      <c r="IH53" s="196"/>
      <c r="II53" s="196"/>
      <c r="IJ53" s="196"/>
      <c r="IK53" s="196"/>
      <c r="IL53" s="196"/>
      <c r="IM53" s="196"/>
      <c r="IN53" s="196"/>
      <c r="IO53" s="196"/>
      <c r="IP53" s="196"/>
      <c r="IQ53" s="196"/>
      <c r="IR53" s="196"/>
      <c r="IS53" s="196"/>
      <c r="IT53" s="196"/>
      <c r="IU53" s="196"/>
      <c r="IV53" s="196"/>
      <c r="IW53" s="196"/>
      <c r="IX53" s="196"/>
      <c r="IY53" s="196"/>
      <c r="IZ53" s="196"/>
      <c r="JA53" s="196"/>
      <c r="JB53" s="196"/>
      <c r="JC53" s="196"/>
      <c r="JD53" s="196"/>
      <c r="JE53" s="196"/>
      <c r="JF53" s="196"/>
      <c r="JG53" s="196"/>
      <c r="JH53" s="196"/>
      <c r="JI53" s="196"/>
      <c r="JJ53" s="196"/>
      <c r="JK53" s="196"/>
      <c r="JL53" s="196"/>
      <c r="JM53" s="196"/>
      <c r="JN53" s="196"/>
      <c r="JO53" s="196"/>
      <c r="JP53" s="196"/>
      <c r="JQ53" s="196"/>
      <c r="JR53" s="196"/>
      <c r="JS53" s="196"/>
      <c r="JT53" s="196"/>
      <c r="JU53" s="196"/>
      <c r="JV53" s="196"/>
      <c r="JW53" s="196"/>
      <c r="JX53" s="196"/>
      <c r="JY53" s="196"/>
      <c r="JZ53" s="196"/>
      <c r="KA53" s="196"/>
      <c r="KB53" s="196"/>
      <c r="KC53" s="196"/>
      <c r="KD53" s="196"/>
      <c r="KE53" s="196"/>
      <c r="KF53" s="196"/>
      <c r="KG53" s="196"/>
      <c r="KH53" s="196"/>
      <c r="KI53" s="196"/>
      <c r="KJ53" s="196"/>
      <c r="KK53" s="196"/>
      <c r="KL53" s="196"/>
      <c r="KM53" s="196"/>
      <c r="KN53" s="196"/>
      <c r="KO53" s="196"/>
      <c r="KP53" s="196"/>
      <c r="KQ53" s="196"/>
      <c r="KR53" s="196"/>
      <c r="KS53" s="196"/>
      <c r="KT53" s="196"/>
      <c r="KU53" s="196"/>
      <c r="KV53" s="196"/>
      <c r="KW53" s="196"/>
      <c r="KX53" s="196"/>
      <c r="KY53" s="196"/>
      <c r="KZ53" s="196"/>
      <c r="LA53" s="196"/>
      <c r="LB53" s="196"/>
      <c r="LC53" s="196"/>
      <c r="LD53" s="196"/>
      <c r="LE53" s="196"/>
      <c r="LF53" s="196"/>
      <c r="LG53" s="196"/>
      <c r="LH53" s="196"/>
      <c r="LI53" s="196"/>
      <c r="LJ53" s="196"/>
      <c r="LK53" s="196"/>
      <c r="LL53" s="196"/>
      <c r="LM53" s="196"/>
      <c r="LN53" s="196"/>
      <c r="LO53" s="196"/>
      <c r="LP53" s="196"/>
      <c r="LQ53" s="196"/>
      <c r="LR53" s="196"/>
      <c r="LS53" s="196"/>
      <c r="LT53" s="196"/>
      <c r="LU53" s="196"/>
      <c r="LV53" s="196"/>
      <c r="LW53" s="196"/>
      <c r="LX53" s="196"/>
      <c r="LY53" s="196"/>
      <c r="LZ53" s="196"/>
      <c r="MA53" s="196"/>
      <c r="MB53" s="196"/>
      <c r="MC53" s="196"/>
      <c r="MD53" s="196"/>
      <c r="ME53" s="196"/>
      <c r="MF53" s="196"/>
      <c r="MG53" s="196"/>
      <c r="MH53" s="196"/>
      <c r="MI53" s="196"/>
      <c r="MJ53" s="196"/>
      <c r="MK53" s="196"/>
      <c r="ML53" s="196"/>
      <c r="MM53" s="196"/>
      <c r="MN53" s="196"/>
      <c r="MO53" s="196"/>
      <c r="MP53" s="196"/>
      <c r="MQ53" s="196"/>
      <c r="MR53" s="196"/>
      <c r="MS53" s="196"/>
      <c r="MT53" s="196"/>
      <c r="MU53" s="196"/>
      <c r="MV53" s="196"/>
      <c r="MW53" s="196"/>
      <c r="MX53" s="196"/>
      <c r="MY53" s="196"/>
      <c r="MZ53" s="196"/>
      <c r="NA53" s="196"/>
      <c r="NB53" s="196"/>
      <c r="NC53" s="196"/>
      <c r="ND53" s="196"/>
      <c r="NE53" s="196"/>
      <c r="NF53" s="196"/>
      <c r="NG53" s="196"/>
      <c r="NH53" s="196"/>
      <c r="NI53" s="196"/>
      <c r="NJ53" s="196"/>
      <c r="NK53" s="196"/>
      <c r="NL53" s="196"/>
      <c r="NM53" s="196"/>
      <c r="NN53" s="196"/>
      <c r="NO53" s="196"/>
      <c r="NP53" s="196"/>
      <c r="NQ53" s="196"/>
      <c r="NR53" s="196"/>
      <c r="NS53" s="196"/>
      <c r="NT53" s="196"/>
      <c r="NU53" s="196"/>
      <c r="NV53" s="196"/>
      <c r="NW53" s="196"/>
      <c r="NX53" s="196"/>
      <c r="NY53" s="196"/>
      <c r="NZ53" s="196"/>
      <c r="OA53" s="196"/>
      <c r="OB53" s="196"/>
      <c r="OC53" s="196"/>
      <c r="OD53" s="196"/>
      <c r="OE53" s="196"/>
      <c r="OF53" s="196"/>
      <c r="OG53" s="196"/>
      <c r="OH53" s="196"/>
      <c r="OI53" s="196"/>
      <c r="OJ53" s="196"/>
      <c r="OK53" s="196"/>
      <c r="OL53" s="196"/>
      <c r="OM53" s="196"/>
      <c r="ON53" s="196"/>
      <c r="OO53" s="196"/>
      <c r="OP53" s="196"/>
      <c r="OQ53" s="196"/>
      <c r="OR53" s="196"/>
      <c r="OS53" s="196"/>
      <c r="OT53" s="196"/>
      <c r="OU53" s="196"/>
      <c r="OV53" s="196"/>
      <c r="OW53" s="196"/>
      <c r="OX53" s="196"/>
      <c r="OY53" s="196"/>
      <c r="OZ53" s="196"/>
      <c r="PA53" s="196"/>
      <c r="PB53" s="196"/>
      <c r="PC53" s="196"/>
      <c r="PD53" s="196"/>
      <c r="PE53" s="196"/>
      <c r="PF53" s="196"/>
      <c r="PG53" s="196"/>
      <c r="PH53" s="196"/>
      <c r="PI53" s="196"/>
      <c r="PJ53" s="196"/>
      <c r="PK53" s="196"/>
      <c r="PL53" s="196"/>
      <c r="PM53" s="196"/>
      <c r="PN53" s="196"/>
      <c r="PO53" s="196"/>
      <c r="PP53" s="196"/>
      <c r="PQ53" s="196"/>
      <c r="PR53" s="196"/>
      <c r="PS53" s="196"/>
      <c r="PT53" s="196"/>
      <c r="PU53" s="196"/>
      <c r="PV53" s="196"/>
      <c r="PW53" s="196"/>
      <c r="PX53" s="196"/>
      <c r="PY53" s="196"/>
      <c r="PZ53" s="196"/>
      <c r="QA53" s="196"/>
      <c r="QB53" s="196"/>
      <c r="QC53" s="196"/>
      <c r="QD53" s="196"/>
      <c r="QE53" s="196"/>
      <c r="QF53" s="196"/>
      <c r="QG53" s="196"/>
      <c r="QH53" s="196"/>
      <c r="QI53" s="196"/>
      <c r="QJ53" s="196"/>
      <c r="QK53" s="196"/>
      <c r="QL53" s="196"/>
      <c r="QM53" s="196"/>
      <c r="QN53" s="196"/>
      <c r="QO53" s="196"/>
      <c r="QP53" s="196"/>
      <c r="QQ53" s="196"/>
      <c r="QR53" s="196"/>
      <c r="QS53" s="196"/>
      <c r="QT53" s="196"/>
      <c r="QU53" s="196"/>
      <c r="QV53" s="196"/>
      <c r="QW53" s="196"/>
      <c r="QX53" s="196"/>
      <c r="QY53" s="196"/>
      <c r="QZ53" s="196"/>
      <c r="RA53" s="196"/>
      <c r="RB53" s="196"/>
      <c r="RC53" s="196"/>
      <c r="RD53" s="196"/>
      <c r="RE53" s="196"/>
      <c r="RF53" s="196"/>
      <c r="RG53" s="196"/>
      <c r="RH53" s="196"/>
      <c r="RI53" s="196"/>
      <c r="RJ53" s="196"/>
      <c r="RK53" s="196"/>
      <c r="RL53" s="196"/>
      <c r="RM53" s="196"/>
      <c r="RN53" s="196"/>
      <c r="RO53" s="196"/>
      <c r="RP53" s="196"/>
      <c r="RQ53" s="196"/>
      <c r="RR53" s="196"/>
      <c r="RS53" s="196"/>
      <c r="RT53" s="196"/>
      <c r="RU53" s="196"/>
      <c r="RV53" s="196"/>
      <c r="RW53" s="196"/>
      <c r="RX53" s="196"/>
      <c r="RY53" s="196"/>
      <c r="RZ53" s="196"/>
      <c r="SA53" s="196"/>
      <c r="SB53" s="196"/>
      <c r="SC53" s="196"/>
      <c r="SD53" s="196"/>
      <c r="SE53" s="196"/>
      <c r="SF53" s="196"/>
      <c r="SG53" s="196"/>
      <c r="SH53" s="196"/>
      <c r="SI53" s="196"/>
      <c r="SJ53" s="196"/>
      <c r="SK53" s="196"/>
      <c r="SL53" s="196"/>
      <c r="SM53" s="196"/>
      <c r="SN53" s="196"/>
      <c r="SO53" s="196"/>
      <c r="SP53" s="196"/>
      <c r="SQ53" s="196"/>
      <c r="SR53" s="196"/>
      <c r="SS53" s="196"/>
      <c r="ST53" s="196"/>
      <c r="SU53" s="196"/>
      <c r="SV53" s="196"/>
      <c r="SW53" s="196"/>
      <c r="SX53" s="196"/>
      <c r="SY53" s="196"/>
      <c r="SZ53" s="196"/>
      <c r="TA53" s="196"/>
      <c r="TB53" s="196"/>
      <c r="TC53" s="196"/>
      <c r="TD53" s="196"/>
      <c r="TE53" s="196"/>
      <c r="TF53" s="196"/>
      <c r="TG53" s="196"/>
      <c r="TH53" s="196"/>
      <c r="TI53" s="196"/>
      <c r="TJ53" s="196"/>
      <c r="TK53" s="196"/>
      <c r="TL53" s="196"/>
      <c r="TM53" s="196"/>
      <c r="TN53" s="196"/>
      <c r="TO53" s="196"/>
      <c r="TP53" s="196"/>
      <c r="TQ53" s="196"/>
      <c r="TR53" s="196"/>
      <c r="TS53" s="196"/>
      <c r="TT53" s="196"/>
      <c r="TU53" s="196"/>
      <c r="TV53" s="196"/>
      <c r="TW53" s="196"/>
      <c r="TX53" s="196"/>
      <c r="TY53" s="196"/>
      <c r="TZ53" s="196"/>
      <c r="UA53" s="196"/>
      <c r="UB53" s="196"/>
      <c r="UC53" s="196"/>
      <c r="UD53" s="196"/>
      <c r="UE53" s="196"/>
      <c r="UF53" s="196"/>
      <c r="UG53" s="196"/>
      <c r="UH53" s="196"/>
      <c r="UI53" s="196"/>
      <c r="UJ53" s="196"/>
      <c r="UK53" s="196"/>
      <c r="UL53" s="196"/>
      <c r="UM53" s="196"/>
      <c r="UN53" s="196"/>
      <c r="UO53" s="196"/>
      <c r="UP53" s="196"/>
      <c r="UQ53" s="196"/>
      <c r="UR53" s="196"/>
      <c r="US53" s="196"/>
      <c r="UT53" s="196"/>
      <c r="UU53" s="196"/>
      <c r="UV53" s="196"/>
      <c r="UW53" s="196"/>
      <c r="UX53" s="196"/>
      <c r="UY53" s="196"/>
      <c r="UZ53" s="196"/>
      <c r="VA53" s="196"/>
      <c r="VB53" s="196"/>
      <c r="VC53" s="196"/>
      <c r="VD53" s="196"/>
      <c r="VE53" s="196"/>
      <c r="VF53" s="196"/>
      <c r="VG53" s="196"/>
      <c r="VH53" s="196"/>
      <c r="VI53" s="196"/>
      <c r="VJ53" s="196"/>
      <c r="VK53" s="196"/>
      <c r="VL53" s="196"/>
      <c r="VM53" s="196"/>
      <c r="VN53" s="196"/>
      <c r="VO53" s="196"/>
      <c r="VP53" s="196"/>
      <c r="VQ53" s="196"/>
      <c r="VR53" s="196"/>
      <c r="VS53" s="196"/>
      <c r="VT53" s="196"/>
      <c r="VU53" s="196"/>
      <c r="VV53" s="196"/>
      <c r="VW53" s="196"/>
      <c r="VX53" s="196"/>
      <c r="VY53" s="196"/>
      <c r="VZ53" s="196"/>
      <c r="WA53" s="196"/>
      <c r="WB53" s="196"/>
      <c r="WC53" s="196"/>
      <c r="WD53" s="196"/>
      <c r="WE53" s="196"/>
      <c r="WF53" s="196"/>
      <c r="WG53" s="196"/>
      <c r="WH53" s="196"/>
      <c r="WI53" s="196"/>
      <c r="WJ53" s="196"/>
      <c r="WK53" s="196"/>
      <c r="WL53" s="196"/>
      <c r="WM53" s="196"/>
      <c r="WN53" s="196"/>
      <c r="WO53" s="196"/>
      <c r="WP53" s="196"/>
      <c r="WQ53" s="196"/>
      <c r="WR53" s="196"/>
      <c r="WS53" s="196"/>
      <c r="WT53" s="196"/>
      <c r="WU53" s="196"/>
      <c r="WV53" s="196"/>
      <c r="WW53" s="196"/>
      <c r="WX53" s="196"/>
      <c r="WY53" s="196"/>
      <c r="WZ53" s="196"/>
      <c r="XA53" s="196"/>
      <c r="XB53" s="196"/>
      <c r="XC53" s="196"/>
      <c r="XD53" s="196"/>
      <c r="XE53" s="196"/>
      <c r="XF53" s="196"/>
      <c r="XG53" s="196"/>
      <c r="XH53" s="196"/>
      <c r="XI53" s="196"/>
      <c r="XJ53" s="196"/>
      <c r="XK53" s="196"/>
      <c r="XL53" s="196"/>
      <c r="XM53" s="196"/>
      <c r="XN53" s="196"/>
      <c r="XO53" s="196"/>
      <c r="XP53" s="196"/>
      <c r="XQ53" s="196"/>
      <c r="XR53" s="196"/>
      <c r="XS53" s="196"/>
      <c r="XT53" s="196"/>
      <c r="XU53" s="196"/>
      <c r="XV53" s="196"/>
      <c r="XW53" s="196"/>
      <c r="XX53" s="196"/>
      <c r="XY53" s="196"/>
      <c r="XZ53" s="196"/>
      <c r="YA53" s="196"/>
      <c r="YB53" s="196"/>
      <c r="YC53" s="196"/>
      <c r="YD53" s="196"/>
      <c r="YE53" s="196"/>
      <c r="YF53" s="196"/>
      <c r="YG53" s="196"/>
      <c r="YH53" s="196"/>
      <c r="YI53" s="196"/>
      <c r="YJ53" s="196"/>
      <c r="YK53" s="196"/>
      <c r="YL53" s="196"/>
      <c r="YM53" s="196"/>
      <c r="YN53" s="196"/>
      <c r="YO53" s="196"/>
      <c r="YP53" s="196"/>
      <c r="YQ53" s="196"/>
      <c r="YR53" s="196"/>
      <c r="YS53" s="196"/>
      <c r="YT53" s="196"/>
      <c r="YU53" s="196"/>
      <c r="YV53" s="196"/>
      <c r="YW53" s="196"/>
      <c r="YX53" s="196"/>
      <c r="YY53" s="196"/>
      <c r="YZ53" s="196"/>
      <c r="ZA53" s="196"/>
      <c r="ZB53" s="196"/>
      <c r="ZC53" s="196"/>
      <c r="ZD53" s="196"/>
      <c r="ZE53" s="196"/>
      <c r="ZF53" s="196"/>
      <c r="ZG53" s="196"/>
      <c r="ZH53" s="196"/>
      <c r="ZI53" s="196"/>
      <c r="ZJ53" s="196"/>
      <c r="ZK53" s="196"/>
      <c r="ZL53" s="196"/>
      <c r="ZM53" s="196"/>
      <c r="ZN53" s="196"/>
      <c r="ZO53" s="196"/>
      <c r="ZP53" s="196"/>
      <c r="ZQ53" s="196"/>
      <c r="ZR53" s="196"/>
      <c r="ZS53" s="196"/>
      <c r="ZT53" s="196"/>
      <c r="ZU53" s="196"/>
      <c r="ZV53" s="196"/>
      <c r="ZW53" s="196"/>
      <c r="ZX53" s="196"/>
      <c r="ZY53" s="196"/>
      <c r="ZZ53" s="196"/>
      <c r="AAA53" s="196"/>
      <c r="AAB53" s="196"/>
      <c r="AAC53" s="196"/>
      <c r="AAD53" s="196"/>
      <c r="AAE53" s="196"/>
      <c r="AAF53" s="196"/>
      <c r="AAG53" s="196"/>
      <c r="AAH53" s="196"/>
      <c r="AAI53" s="196"/>
      <c r="AAJ53" s="196"/>
      <c r="AAK53" s="196"/>
      <c r="AAL53" s="196"/>
      <c r="AAM53" s="196"/>
      <c r="AAN53" s="196"/>
      <c r="AAO53" s="196"/>
      <c r="AAP53" s="196"/>
      <c r="AAQ53" s="196"/>
      <c r="AAR53" s="196"/>
      <c r="AAS53" s="196"/>
      <c r="AAT53" s="196"/>
      <c r="AAU53" s="196"/>
      <c r="AAV53" s="196"/>
      <c r="AAW53" s="196"/>
      <c r="AAX53" s="196"/>
      <c r="AAY53" s="196"/>
      <c r="AAZ53" s="196"/>
      <c r="ABA53" s="196"/>
      <c r="ABB53" s="196"/>
      <c r="ABC53" s="196"/>
      <c r="ABD53" s="196"/>
      <c r="ABE53" s="196"/>
      <c r="ABF53" s="196"/>
      <c r="ABG53" s="196"/>
      <c r="ABH53" s="196"/>
      <c r="ABI53" s="196"/>
      <c r="ABJ53" s="196"/>
      <c r="ABK53" s="196"/>
      <c r="ABL53" s="196"/>
      <c r="ABM53" s="196"/>
      <c r="ABN53" s="196"/>
      <c r="ABO53" s="196"/>
      <c r="ABP53" s="196"/>
      <c r="ABQ53" s="196"/>
      <c r="ABR53" s="196"/>
      <c r="ABS53" s="196"/>
      <c r="ABT53" s="196"/>
      <c r="ABU53" s="196"/>
      <c r="ABV53" s="196"/>
      <c r="ABW53" s="196"/>
      <c r="ABX53" s="196"/>
      <c r="ABY53" s="196"/>
      <c r="ABZ53" s="196"/>
      <c r="ACA53" s="196"/>
      <c r="ACB53" s="196"/>
      <c r="ACC53" s="196"/>
      <c r="ACD53" s="196"/>
      <c r="ACE53" s="196"/>
      <c r="ACF53" s="196"/>
      <c r="ACG53" s="196"/>
      <c r="ACH53" s="196"/>
      <c r="ACI53" s="196"/>
      <c r="ACJ53" s="196"/>
      <c r="ACK53" s="196"/>
      <c r="ACL53" s="196"/>
      <c r="ACM53" s="196"/>
      <c r="ACN53" s="196"/>
      <c r="ACO53" s="196"/>
      <c r="ACP53" s="196"/>
      <c r="ACQ53" s="196"/>
      <c r="ACR53" s="196"/>
      <c r="ACS53" s="196"/>
      <c r="ACT53" s="196"/>
      <c r="ACU53" s="196"/>
      <c r="ACV53" s="196"/>
      <c r="ACW53" s="196"/>
      <c r="ACX53" s="196"/>
      <c r="ACY53" s="196"/>
      <c r="ACZ53" s="196"/>
      <c r="ADA53" s="196"/>
      <c r="ADB53" s="196"/>
      <c r="ADC53" s="196"/>
      <c r="ADD53" s="196"/>
      <c r="ADE53" s="196"/>
      <c r="ADF53" s="196"/>
      <c r="ADG53" s="196"/>
      <c r="ADH53" s="196"/>
      <c r="ADI53" s="196"/>
      <c r="ADJ53" s="196"/>
      <c r="ADK53" s="196"/>
      <c r="ADL53" s="196"/>
      <c r="ADM53" s="196"/>
      <c r="ADN53" s="196"/>
      <c r="ADO53" s="196"/>
      <c r="ADP53" s="196"/>
      <c r="ADQ53" s="196"/>
      <c r="ADR53" s="196"/>
      <c r="ADS53" s="196"/>
      <c r="ADT53" s="196"/>
      <c r="ADU53" s="196"/>
      <c r="ADV53" s="196"/>
      <c r="ADW53" s="196"/>
      <c r="ADX53" s="196"/>
      <c r="ADY53" s="196"/>
      <c r="ADZ53" s="196"/>
      <c r="AEA53" s="196"/>
      <c r="AEB53" s="196"/>
      <c r="AEC53" s="196"/>
      <c r="AED53" s="196"/>
      <c r="AEE53" s="196"/>
      <c r="AEF53" s="196"/>
      <c r="AEG53" s="196"/>
      <c r="AEH53" s="196"/>
      <c r="AEI53" s="196"/>
      <c r="AEJ53" s="196"/>
      <c r="AEK53" s="196"/>
      <c r="AEL53" s="196"/>
      <c r="AEM53" s="196"/>
      <c r="AEN53" s="196"/>
      <c r="AEO53" s="196"/>
      <c r="AEP53" s="196"/>
      <c r="AEQ53" s="196"/>
      <c r="AER53" s="196"/>
      <c r="AES53" s="196"/>
      <c r="AET53" s="196"/>
      <c r="AEU53" s="196"/>
      <c r="AEV53" s="196"/>
      <c r="AEW53" s="196"/>
      <c r="AEX53" s="196"/>
      <c r="AEY53" s="196"/>
      <c r="AEZ53" s="196"/>
      <c r="AFA53" s="196"/>
      <c r="AFB53" s="196"/>
      <c r="AFC53" s="196"/>
      <c r="AFD53" s="196"/>
      <c r="AFE53" s="196"/>
      <c r="AFF53" s="196"/>
      <c r="AFG53" s="196"/>
      <c r="AFH53" s="196"/>
      <c r="AFI53" s="196"/>
      <c r="AFJ53" s="196"/>
      <c r="AFK53" s="196"/>
      <c r="AFL53" s="196"/>
      <c r="AFM53" s="196"/>
      <c r="AFN53" s="196"/>
      <c r="AFO53" s="196"/>
      <c r="AFP53" s="196"/>
      <c r="AFQ53" s="196"/>
      <c r="AFR53" s="196"/>
      <c r="AFS53" s="196"/>
      <c r="AFT53" s="196"/>
      <c r="AFU53" s="196"/>
      <c r="AFV53" s="196"/>
      <c r="AFW53" s="196"/>
      <c r="AFX53" s="196"/>
      <c r="AFY53" s="196"/>
      <c r="AFZ53" s="196"/>
      <c r="AGA53" s="196"/>
      <c r="AGB53" s="196"/>
      <c r="AGC53" s="196"/>
      <c r="AGD53" s="196"/>
      <c r="AGE53" s="196"/>
      <c r="AGF53" s="196"/>
      <c r="AGG53" s="196"/>
      <c r="AGH53" s="196"/>
      <c r="AGI53" s="196"/>
      <c r="AGJ53" s="196"/>
      <c r="AGK53" s="196"/>
      <c r="AGL53" s="196"/>
      <c r="AGM53" s="196"/>
      <c r="AGN53" s="196"/>
      <c r="AGO53" s="196"/>
      <c r="AGP53" s="196"/>
      <c r="AGQ53" s="196"/>
      <c r="AGR53" s="196"/>
      <c r="AGS53" s="196"/>
      <c r="AGT53" s="196"/>
      <c r="AGU53" s="196"/>
      <c r="AGV53" s="196"/>
      <c r="AGW53" s="196"/>
      <c r="AGX53" s="196"/>
      <c r="AGY53" s="196"/>
      <c r="AGZ53" s="196"/>
      <c r="AHA53" s="196"/>
      <c r="AHB53" s="196"/>
      <c r="AHC53" s="196"/>
      <c r="AHD53" s="196"/>
      <c r="AHE53" s="196"/>
      <c r="AHF53" s="196"/>
      <c r="AHG53" s="196"/>
      <c r="AHH53" s="196"/>
      <c r="AHI53" s="196"/>
      <c r="AHJ53" s="196"/>
      <c r="AHK53" s="196"/>
      <c r="AHL53" s="196"/>
      <c r="AHM53" s="196"/>
      <c r="AHN53" s="196"/>
      <c r="AHO53" s="196"/>
      <c r="AHP53" s="196"/>
      <c r="AHQ53" s="196"/>
      <c r="AHR53" s="196"/>
      <c r="AHS53" s="196"/>
      <c r="AHT53" s="196"/>
      <c r="AHU53" s="196"/>
      <c r="AHV53" s="196"/>
      <c r="AHW53" s="196"/>
      <c r="AHX53" s="196"/>
      <c r="AHY53" s="196"/>
      <c r="AHZ53" s="196"/>
      <c r="AIA53" s="196"/>
      <c r="AIB53" s="196"/>
      <c r="AIC53" s="196"/>
      <c r="AID53" s="196"/>
      <c r="AIE53" s="196"/>
      <c r="AIF53" s="196"/>
      <c r="AIG53" s="196"/>
      <c r="AIH53" s="196"/>
      <c r="AII53" s="196"/>
      <c r="AIJ53" s="196"/>
      <c r="AIK53" s="196"/>
      <c r="AIL53" s="196"/>
      <c r="AIM53" s="196"/>
      <c r="AIN53" s="196"/>
      <c r="AIO53" s="196"/>
      <c r="AIP53" s="196"/>
      <c r="AIQ53" s="196"/>
      <c r="AIR53" s="196"/>
      <c r="AIS53" s="196"/>
      <c r="AIT53" s="196"/>
      <c r="AIU53" s="196"/>
      <c r="AIV53" s="196"/>
      <c r="AIW53" s="196"/>
      <c r="AIX53" s="196"/>
      <c r="AIY53" s="196"/>
      <c r="AIZ53" s="196"/>
      <c r="AJA53" s="196"/>
      <c r="AJB53" s="196"/>
      <c r="AJC53" s="196"/>
      <c r="AJD53" s="196"/>
      <c r="AJE53" s="196"/>
      <c r="AJF53" s="196"/>
      <c r="AJG53" s="196"/>
      <c r="AJH53" s="196"/>
      <c r="AJI53" s="196"/>
      <c r="AJJ53" s="196"/>
      <c r="AJK53" s="196"/>
      <c r="AJL53" s="196"/>
      <c r="AJM53" s="196"/>
      <c r="AJN53" s="196"/>
      <c r="AJO53" s="196"/>
      <c r="AJP53" s="196"/>
      <c r="AJQ53" s="196"/>
      <c r="AJR53" s="196"/>
      <c r="AJS53" s="196"/>
      <c r="AJT53" s="196"/>
      <c r="AJU53" s="196"/>
      <c r="AJV53" s="196"/>
      <c r="AJW53" s="196"/>
      <c r="AJX53" s="196"/>
      <c r="AJY53" s="196"/>
      <c r="AJZ53" s="196"/>
      <c r="AKA53" s="196"/>
      <c r="AKB53" s="196"/>
      <c r="AKC53" s="196"/>
      <c r="AKD53" s="196"/>
      <c r="AKE53" s="196"/>
      <c r="AKF53" s="196"/>
      <c r="AKG53" s="196"/>
      <c r="AKH53" s="196"/>
      <c r="AKI53" s="196"/>
      <c r="AKJ53" s="196"/>
      <c r="AKK53" s="196"/>
      <c r="AKL53" s="196"/>
      <c r="AKM53" s="196"/>
      <c r="AKN53" s="196"/>
      <c r="AKO53" s="196"/>
      <c r="AKP53" s="196"/>
      <c r="AKQ53" s="196"/>
      <c r="AKR53" s="196"/>
      <c r="AKS53" s="196"/>
      <c r="AKT53" s="196"/>
      <c r="AKU53" s="196"/>
      <c r="AKV53" s="196"/>
      <c r="AKW53" s="196"/>
      <c r="AKX53" s="196"/>
      <c r="AKY53" s="196"/>
      <c r="AKZ53" s="196"/>
      <c r="ALA53" s="196"/>
      <c r="ALB53" s="196"/>
      <c r="ALC53" s="196"/>
      <c r="ALD53" s="196"/>
      <c r="ALE53" s="196"/>
      <c r="ALF53" s="196"/>
      <c r="ALG53" s="196"/>
      <c r="ALH53" s="196"/>
      <c r="ALI53" s="196"/>
      <c r="ALJ53" s="196"/>
      <c r="ALK53" s="196"/>
      <c r="ALL53" s="196"/>
      <c r="ALM53" s="196"/>
      <c r="ALN53" s="196"/>
      <c r="ALO53" s="196"/>
      <c r="ALP53" s="196"/>
      <c r="ALQ53" s="196"/>
      <c r="ALR53" s="196"/>
      <c r="ALS53" s="196"/>
      <c r="ALT53" s="196"/>
      <c r="ALU53" s="196"/>
      <c r="ALV53" s="196"/>
      <c r="ALW53" s="196"/>
      <c r="ALX53" s="196"/>
      <c r="ALY53" s="196"/>
      <c r="ALZ53" s="196"/>
      <c r="AMA53" s="196"/>
      <c r="AMB53" s="196"/>
      <c r="AMC53" s="196"/>
      <c r="AMD53" s="196"/>
      <c r="AME53" s="196"/>
      <c r="AMF53" s="196"/>
      <c r="AMG53" s="196"/>
      <c r="AMH53" s="196"/>
      <c r="AMI53" s="196"/>
      <c r="AMJ53" s="196"/>
      <c r="AMK53" s="196"/>
      <c r="AML53" s="196"/>
      <c r="AMM53" s="196"/>
      <c r="AMN53" s="196"/>
      <c r="AMO53" s="196"/>
      <c r="AMP53" s="196"/>
      <c r="AMQ53" s="196"/>
      <c r="AMR53" s="196"/>
      <c r="AMS53" s="196"/>
      <c r="AMT53" s="196"/>
      <c r="AMU53" s="196"/>
      <c r="AMV53" s="196"/>
      <c r="AMW53" s="196"/>
      <c r="AMX53" s="196"/>
      <c r="AMY53" s="196"/>
      <c r="AMZ53" s="196"/>
      <c r="ANA53" s="196"/>
      <c r="ANB53" s="196"/>
      <c r="ANC53" s="196"/>
      <c r="AND53" s="196"/>
      <c r="ANE53" s="196"/>
      <c r="ANF53" s="196"/>
      <c r="ANG53" s="196"/>
      <c r="ANH53" s="196"/>
      <c r="ANI53" s="196"/>
      <c r="ANJ53" s="196"/>
      <c r="ANK53" s="196"/>
      <c r="ANL53" s="196"/>
      <c r="ANM53" s="196"/>
      <c r="ANN53" s="196"/>
      <c r="ANO53" s="196"/>
      <c r="ANP53" s="196"/>
      <c r="ANQ53" s="196"/>
      <c r="ANR53" s="196"/>
      <c r="ANS53" s="196"/>
      <c r="ANT53" s="196"/>
      <c r="ANU53" s="196"/>
      <c r="ANV53" s="196"/>
      <c r="ANW53" s="196"/>
      <c r="ANX53" s="196"/>
      <c r="ANY53" s="196"/>
      <c r="ANZ53" s="196"/>
      <c r="AOA53" s="196"/>
      <c r="AOB53" s="196"/>
      <c r="AOC53" s="196"/>
      <c r="AOD53" s="196"/>
      <c r="AOE53" s="196"/>
      <c r="AOF53" s="196"/>
      <c r="AOG53" s="196"/>
      <c r="AOH53" s="196"/>
      <c r="AOI53" s="196"/>
      <c r="AOJ53" s="196"/>
      <c r="AOK53" s="196"/>
      <c r="AOL53" s="196"/>
      <c r="AOM53" s="196"/>
      <c r="AON53" s="196"/>
      <c r="AOO53" s="196"/>
      <c r="AOP53" s="196"/>
      <c r="AOQ53" s="196"/>
      <c r="AOR53" s="196"/>
      <c r="AOS53" s="196"/>
      <c r="AOT53" s="196"/>
      <c r="AOU53" s="196"/>
      <c r="AOV53" s="196"/>
      <c r="AOW53" s="196"/>
      <c r="AOX53" s="196"/>
      <c r="AOY53" s="196"/>
      <c r="AOZ53" s="196"/>
      <c r="APA53" s="196"/>
      <c r="APB53" s="196"/>
      <c r="APC53" s="196"/>
      <c r="APD53" s="196"/>
      <c r="APE53" s="196"/>
      <c r="APF53" s="196"/>
      <c r="APG53" s="196"/>
      <c r="APH53" s="196"/>
      <c r="API53" s="196"/>
      <c r="APJ53" s="196"/>
      <c r="APK53" s="196"/>
      <c r="APL53" s="196"/>
      <c r="APM53" s="196"/>
      <c r="APN53" s="196"/>
      <c r="APO53" s="196"/>
      <c r="APP53" s="196"/>
      <c r="APQ53" s="196"/>
      <c r="APR53" s="196"/>
      <c r="APS53" s="196"/>
      <c r="APT53" s="196"/>
      <c r="APU53" s="196"/>
      <c r="APV53" s="196"/>
      <c r="APW53" s="196"/>
      <c r="APX53" s="196"/>
      <c r="APY53" s="196"/>
      <c r="APZ53" s="196"/>
      <c r="AQA53" s="196"/>
      <c r="AQB53" s="196"/>
      <c r="AQC53" s="196"/>
      <c r="AQD53" s="196"/>
      <c r="AQE53" s="196"/>
      <c r="AQF53" s="196"/>
      <c r="AQG53" s="196"/>
      <c r="AQH53" s="196"/>
      <c r="AQI53" s="196"/>
      <c r="AQJ53" s="196"/>
      <c r="AQK53" s="196"/>
      <c r="AQL53" s="196"/>
      <c r="AQM53" s="196"/>
      <c r="AQN53" s="196"/>
      <c r="AQO53" s="196"/>
      <c r="AQP53" s="196"/>
      <c r="AQQ53" s="196"/>
      <c r="AQR53" s="196"/>
      <c r="AQS53" s="196"/>
      <c r="AQT53" s="196"/>
      <c r="AQU53" s="196"/>
      <c r="AQV53" s="196"/>
      <c r="AQW53" s="196"/>
      <c r="AQX53" s="196"/>
      <c r="AQY53" s="196"/>
      <c r="AQZ53" s="196"/>
      <c r="ARA53" s="196"/>
      <c r="ARB53" s="196"/>
      <c r="ARC53" s="196"/>
      <c r="ARD53" s="196"/>
      <c r="ARE53" s="196"/>
      <c r="ARF53" s="196"/>
      <c r="ARG53" s="196"/>
      <c r="ARH53" s="196"/>
      <c r="ARI53" s="196"/>
      <c r="ARJ53" s="196"/>
      <c r="ARK53" s="196"/>
      <c r="ARL53" s="196"/>
      <c r="ARM53" s="196"/>
      <c r="ARN53" s="196"/>
      <c r="ARO53" s="196"/>
      <c r="ARP53" s="196"/>
      <c r="ARQ53" s="196"/>
      <c r="ARR53" s="196"/>
      <c r="ARS53" s="196"/>
      <c r="ART53" s="196"/>
      <c r="ARU53" s="196"/>
      <c r="ARV53" s="196"/>
      <c r="ARW53" s="196"/>
      <c r="ARX53" s="196"/>
      <c r="ARY53" s="196"/>
      <c r="ARZ53" s="196"/>
      <c r="ASA53" s="196"/>
      <c r="ASB53" s="196"/>
      <c r="ASC53" s="196"/>
      <c r="ASD53" s="196"/>
      <c r="ASE53" s="196"/>
      <c r="ASF53" s="196"/>
      <c r="ASG53" s="196"/>
      <c r="ASH53" s="196"/>
      <c r="ASI53" s="196"/>
      <c r="ASJ53" s="196"/>
      <c r="ASK53" s="196"/>
      <c r="ASL53" s="196"/>
      <c r="ASM53" s="196"/>
      <c r="ASN53" s="196"/>
      <c r="ASO53" s="196"/>
      <c r="ASP53" s="196"/>
      <c r="ASQ53" s="196"/>
    </row>
    <row r="54" spans="1:1187" s="45" customFormat="1" ht="40.5" customHeight="1" x14ac:dyDescent="0.25">
      <c r="A54" s="229">
        <f t="shared" si="1"/>
        <v>45</v>
      </c>
      <c r="B54" s="157" t="s">
        <v>229</v>
      </c>
      <c r="C54" s="222"/>
      <c r="D54" s="222"/>
      <c r="E54" s="222"/>
      <c r="F54" s="222"/>
      <c r="G54" s="222"/>
      <c r="H54" s="222"/>
      <c r="I54" s="222">
        <v>2</v>
      </c>
      <c r="J54" s="213">
        <v>2</v>
      </c>
      <c r="K54" s="222"/>
      <c r="L54" s="222"/>
      <c r="M54" s="222">
        <v>2</v>
      </c>
      <c r="N54" s="222">
        <v>2</v>
      </c>
      <c r="O54" s="222"/>
      <c r="P54" s="222"/>
      <c r="Q54" s="222"/>
      <c r="R54" s="222"/>
      <c r="S54" s="222"/>
      <c r="T54" s="222"/>
      <c r="U54" s="222"/>
      <c r="V54" s="222"/>
      <c r="W54" s="222">
        <v>1</v>
      </c>
      <c r="X54" s="222">
        <v>1</v>
      </c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11"/>
      <c r="AK54" s="196"/>
      <c r="AL54" s="196"/>
      <c r="AM54" s="196"/>
      <c r="AN54" s="196"/>
      <c r="AO54" s="196"/>
      <c r="AP54" s="196"/>
      <c r="AQ54" s="196"/>
      <c r="AR54" s="196"/>
      <c r="AS54" s="196"/>
      <c r="AT54" s="196"/>
      <c r="AU54" s="196"/>
      <c r="AV54" s="196"/>
      <c r="AW54" s="196"/>
      <c r="AX54" s="196"/>
      <c r="AY54" s="196"/>
      <c r="AZ54" s="196"/>
      <c r="BA54" s="196"/>
      <c r="BB54" s="196"/>
      <c r="BC54" s="196"/>
      <c r="BD54" s="196"/>
      <c r="BE54" s="196"/>
      <c r="BF54" s="196"/>
      <c r="BG54" s="196"/>
      <c r="BH54" s="196"/>
      <c r="BI54" s="196"/>
      <c r="BJ54" s="196"/>
      <c r="BK54" s="196"/>
      <c r="BL54" s="196"/>
      <c r="BM54" s="196"/>
      <c r="BN54" s="196"/>
      <c r="BO54" s="196"/>
      <c r="BP54" s="196"/>
      <c r="BQ54" s="196"/>
      <c r="BR54" s="196"/>
      <c r="BS54" s="196"/>
      <c r="BT54" s="196"/>
      <c r="BU54" s="196"/>
      <c r="BV54" s="196"/>
      <c r="BW54" s="196"/>
      <c r="BX54" s="196"/>
      <c r="BY54" s="196"/>
      <c r="BZ54" s="196"/>
      <c r="CA54" s="196"/>
      <c r="CB54" s="196"/>
      <c r="CC54" s="196"/>
      <c r="CD54" s="196"/>
      <c r="CE54" s="196"/>
      <c r="CF54" s="196"/>
      <c r="CG54" s="196"/>
      <c r="CH54" s="196"/>
      <c r="CI54" s="196"/>
      <c r="CJ54" s="196"/>
      <c r="CK54" s="196"/>
      <c r="CL54" s="196"/>
      <c r="CM54" s="196"/>
      <c r="CN54" s="196"/>
      <c r="CO54" s="196"/>
      <c r="CP54" s="196"/>
      <c r="CQ54" s="196"/>
      <c r="CR54" s="196"/>
      <c r="CS54" s="196"/>
      <c r="CT54" s="196"/>
      <c r="CU54" s="196"/>
      <c r="CV54" s="196"/>
      <c r="CW54" s="196"/>
      <c r="CX54" s="196"/>
      <c r="CY54" s="196"/>
      <c r="CZ54" s="196"/>
      <c r="DA54" s="196"/>
      <c r="DB54" s="196"/>
      <c r="DC54" s="196"/>
      <c r="DD54" s="196"/>
      <c r="DE54" s="196"/>
      <c r="DF54" s="196"/>
      <c r="DG54" s="196"/>
      <c r="DH54" s="196"/>
      <c r="DI54" s="196"/>
      <c r="DJ54" s="196"/>
      <c r="DK54" s="196"/>
      <c r="DL54" s="196"/>
      <c r="DM54" s="196"/>
      <c r="DN54" s="196"/>
      <c r="DO54" s="196"/>
      <c r="DP54" s="196"/>
      <c r="DQ54" s="196"/>
      <c r="DR54" s="196"/>
      <c r="DS54" s="196"/>
      <c r="DT54" s="196"/>
      <c r="DU54" s="196"/>
      <c r="DV54" s="196"/>
      <c r="DW54" s="196"/>
      <c r="DX54" s="196"/>
      <c r="DY54" s="196"/>
      <c r="DZ54" s="196"/>
      <c r="EA54" s="196"/>
      <c r="EB54" s="196"/>
      <c r="EC54" s="196"/>
      <c r="ED54" s="196"/>
      <c r="EE54" s="196"/>
      <c r="EF54" s="196"/>
      <c r="EG54" s="196"/>
      <c r="EH54" s="196"/>
      <c r="EI54" s="196"/>
      <c r="EJ54" s="196"/>
      <c r="EK54" s="196"/>
      <c r="EL54" s="196"/>
      <c r="EM54" s="196"/>
      <c r="EN54" s="196"/>
      <c r="EO54" s="196"/>
      <c r="EP54" s="196"/>
      <c r="EQ54" s="196"/>
      <c r="ER54" s="196"/>
      <c r="ES54" s="196"/>
      <c r="ET54" s="196"/>
      <c r="EU54" s="196"/>
      <c r="EV54" s="196"/>
      <c r="EW54" s="196"/>
      <c r="EX54" s="196"/>
      <c r="EY54" s="196"/>
      <c r="EZ54" s="196"/>
      <c r="FA54" s="196"/>
      <c r="FB54" s="196"/>
      <c r="FC54" s="196"/>
      <c r="FD54" s="196"/>
      <c r="FE54" s="196"/>
      <c r="FF54" s="196"/>
      <c r="FG54" s="196"/>
      <c r="FH54" s="196"/>
      <c r="FI54" s="196"/>
      <c r="FJ54" s="196"/>
      <c r="FK54" s="196"/>
      <c r="FL54" s="196"/>
      <c r="FM54" s="196"/>
      <c r="FN54" s="196"/>
      <c r="FO54" s="196"/>
      <c r="FP54" s="196"/>
      <c r="FQ54" s="196"/>
      <c r="FR54" s="196"/>
      <c r="FS54" s="196"/>
      <c r="FT54" s="196"/>
      <c r="FU54" s="196"/>
      <c r="FV54" s="196"/>
      <c r="FW54" s="196"/>
      <c r="FX54" s="196"/>
      <c r="FY54" s="196"/>
      <c r="FZ54" s="196"/>
      <c r="GA54" s="196"/>
      <c r="GB54" s="196"/>
      <c r="GC54" s="196"/>
      <c r="GD54" s="196"/>
      <c r="GE54" s="196"/>
      <c r="GF54" s="196"/>
      <c r="GG54" s="196"/>
      <c r="GH54" s="196"/>
      <c r="GI54" s="196"/>
      <c r="GJ54" s="196"/>
      <c r="GK54" s="196"/>
      <c r="GL54" s="196"/>
      <c r="GM54" s="196"/>
      <c r="GN54" s="196"/>
      <c r="GO54" s="196"/>
      <c r="GP54" s="196"/>
      <c r="GQ54" s="196"/>
      <c r="GR54" s="196"/>
      <c r="GS54" s="196"/>
      <c r="GT54" s="196"/>
      <c r="GU54" s="196"/>
      <c r="GV54" s="196"/>
      <c r="GW54" s="196"/>
      <c r="GX54" s="196"/>
      <c r="GY54" s="196"/>
      <c r="GZ54" s="196"/>
      <c r="HA54" s="196"/>
      <c r="HB54" s="196"/>
      <c r="HC54" s="196"/>
      <c r="HD54" s="196"/>
      <c r="HE54" s="196"/>
      <c r="HF54" s="196"/>
      <c r="HG54" s="196"/>
      <c r="HH54" s="196"/>
      <c r="HI54" s="196"/>
      <c r="HJ54" s="196"/>
      <c r="HK54" s="196"/>
      <c r="HL54" s="196"/>
      <c r="HM54" s="196"/>
      <c r="HN54" s="196"/>
      <c r="HO54" s="196"/>
      <c r="HP54" s="196"/>
      <c r="HQ54" s="196"/>
      <c r="HR54" s="196"/>
      <c r="HS54" s="196"/>
      <c r="HT54" s="196"/>
      <c r="HU54" s="196"/>
      <c r="HV54" s="196"/>
      <c r="HW54" s="196"/>
      <c r="HX54" s="196"/>
      <c r="HY54" s="196"/>
      <c r="HZ54" s="196"/>
      <c r="IA54" s="196"/>
      <c r="IB54" s="196"/>
      <c r="IC54" s="196"/>
      <c r="ID54" s="196"/>
      <c r="IE54" s="196"/>
      <c r="IF54" s="196"/>
      <c r="IG54" s="196"/>
      <c r="IH54" s="196"/>
      <c r="II54" s="196"/>
      <c r="IJ54" s="196"/>
      <c r="IK54" s="196"/>
      <c r="IL54" s="196"/>
      <c r="IM54" s="196"/>
      <c r="IN54" s="196"/>
      <c r="IO54" s="196"/>
      <c r="IP54" s="196"/>
      <c r="IQ54" s="196"/>
      <c r="IR54" s="196"/>
      <c r="IS54" s="196"/>
      <c r="IT54" s="196"/>
      <c r="IU54" s="196"/>
      <c r="IV54" s="196"/>
      <c r="IW54" s="196"/>
      <c r="IX54" s="196"/>
      <c r="IY54" s="196"/>
      <c r="IZ54" s="196"/>
      <c r="JA54" s="196"/>
      <c r="JB54" s="196"/>
      <c r="JC54" s="196"/>
      <c r="JD54" s="196"/>
      <c r="JE54" s="196"/>
      <c r="JF54" s="196"/>
      <c r="JG54" s="196"/>
      <c r="JH54" s="196"/>
      <c r="JI54" s="196"/>
      <c r="JJ54" s="196"/>
      <c r="JK54" s="196"/>
      <c r="JL54" s="196"/>
      <c r="JM54" s="196"/>
      <c r="JN54" s="196"/>
      <c r="JO54" s="196"/>
      <c r="JP54" s="196"/>
      <c r="JQ54" s="196"/>
      <c r="JR54" s="196"/>
      <c r="JS54" s="196"/>
      <c r="JT54" s="196"/>
      <c r="JU54" s="196"/>
      <c r="JV54" s="196"/>
      <c r="JW54" s="196"/>
      <c r="JX54" s="196"/>
      <c r="JY54" s="196"/>
      <c r="JZ54" s="196"/>
      <c r="KA54" s="196"/>
      <c r="KB54" s="196"/>
      <c r="KC54" s="196"/>
      <c r="KD54" s="196"/>
      <c r="KE54" s="196"/>
      <c r="KF54" s="196"/>
      <c r="KG54" s="196"/>
      <c r="KH54" s="196"/>
      <c r="KI54" s="196"/>
      <c r="KJ54" s="196"/>
      <c r="KK54" s="196"/>
      <c r="KL54" s="196"/>
      <c r="KM54" s="196"/>
      <c r="KN54" s="196"/>
      <c r="KO54" s="196"/>
      <c r="KP54" s="196"/>
      <c r="KQ54" s="196"/>
      <c r="KR54" s="196"/>
      <c r="KS54" s="196"/>
      <c r="KT54" s="196"/>
      <c r="KU54" s="196"/>
      <c r="KV54" s="196"/>
      <c r="KW54" s="196"/>
      <c r="KX54" s="196"/>
      <c r="KY54" s="196"/>
      <c r="KZ54" s="196"/>
      <c r="LA54" s="196"/>
      <c r="LB54" s="196"/>
      <c r="LC54" s="196"/>
      <c r="LD54" s="196"/>
      <c r="LE54" s="196"/>
      <c r="LF54" s="196"/>
      <c r="LG54" s="196"/>
      <c r="LH54" s="196"/>
      <c r="LI54" s="196"/>
      <c r="LJ54" s="196"/>
      <c r="LK54" s="196"/>
      <c r="LL54" s="196"/>
      <c r="LM54" s="196"/>
      <c r="LN54" s="196"/>
      <c r="LO54" s="196"/>
      <c r="LP54" s="196"/>
      <c r="LQ54" s="196"/>
      <c r="LR54" s="196"/>
      <c r="LS54" s="196"/>
      <c r="LT54" s="196"/>
      <c r="LU54" s="196"/>
      <c r="LV54" s="196"/>
      <c r="LW54" s="196"/>
      <c r="LX54" s="196"/>
      <c r="LY54" s="196"/>
      <c r="LZ54" s="196"/>
      <c r="MA54" s="196"/>
      <c r="MB54" s="196"/>
      <c r="MC54" s="196"/>
      <c r="MD54" s="196"/>
      <c r="ME54" s="196"/>
      <c r="MF54" s="196"/>
      <c r="MG54" s="196"/>
      <c r="MH54" s="196"/>
      <c r="MI54" s="196"/>
      <c r="MJ54" s="196"/>
      <c r="MK54" s="196"/>
      <c r="ML54" s="196"/>
      <c r="MM54" s="196"/>
      <c r="MN54" s="196"/>
      <c r="MO54" s="196"/>
      <c r="MP54" s="196"/>
      <c r="MQ54" s="196"/>
      <c r="MR54" s="196"/>
      <c r="MS54" s="196"/>
      <c r="MT54" s="196"/>
      <c r="MU54" s="196"/>
      <c r="MV54" s="196"/>
      <c r="MW54" s="196"/>
      <c r="MX54" s="196"/>
      <c r="MY54" s="196"/>
      <c r="MZ54" s="196"/>
      <c r="NA54" s="196"/>
      <c r="NB54" s="196"/>
      <c r="NC54" s="196"/>
      <c r="ND54" s="196"/>
      <c r="NE54" s="196"/>
      <c r="NF54" s="196"/>
      <c r="NG54" s="196"/>
      <c r="NH54" s="196"/>
      <c r="NI54" s="196"/>
      <c r="NJ54" s="196"/>
      <c r="NK54" s="196"/>
      <c r="NL54" s="196"/>
      <c r="NM54" s="196"/>
      <c r="NN54" s="196"/>
      <c r="NO54" s="196"/>
      <c r="NP54" s="196"/>
      <c r="NQ54" s="196"/>
      <c r="NR54" s="196"/>
      <c r="NS54" s="196"/>
      <c r="NT54" s="196"/>
      <c r="NU54" s="196"/>
      <c r="NV54" s="196"/>
      <c r="NW54" s="196"/>
      <c r="NX54" s="196"/>
      <c r="NY54" s="196"/>
      <c r="NZ54" s="196"/>
      <c r="OA54" s="196"/>
      <c r="OB54" s="196"/>
      <c r="OC54" s="196"/>
      <c r="OD54" s="196"/>
      <c r="OE54" s="196"/>
      <c r="OF54" s="196"/>
      <c r="OG54" s="196"/>
      <c r="OH54" s="196"/>
      <c r="OI54" s="196"/>
      <c r="OJ54" s="196"/>
      <c r="OK54" s="196"/>
      <c r="OL54" s="196"/>
      <c r="OM54" s="196"/>
      <c r="ON54" s="196"/>
      <c r="OO54" s="196"/>
      <c r="OP54" s="196"/>
      <c r="OQ54" s="196"/>
      <c r="OR54" s="196"/>
      <c r="OS54" s="196"/>
      <c r="OT54" s="196"/>
      <c r="OU54" s="196"/>
      <c r="OV54" s="196"/>
      <c r="OW54" s="196"/>
      <c r="OX54" s="196"/>
      <c r="OY54" s="196"/>
      <c r="OZ54" s="196"/>
      <c r="PA54" s="196"/>
      <c r="PB54" s="196"/>
      <c r="PC54" s="196"/>
      <c r="PD54" s="196"/>
      <c r="PE54" s="196"/>
      <c r="PF54" s="196"/>
      <c r="PG54" s="196"/>
      <c r="PH54" s="196"/>
      <c r="PI54" s="196"/>
      <c r="PJ54" s="196"/>
      <c r="PK54" s="196"/>
      <c r="PL54" s="196"/>
      <c r="PM54" s="196"/>
      <c r="PN54" s="196"/>
      <c r="PO54" s="196"/>
      <c r="PP54" s="196"/>
      <c r="PQ54" s="196"/>
      <c r="PR54" s="196"/>
      <c r="PS54" s="196"/>
      <c r="PT54" s="196"/>
      <c r="PU54" s="196"/>
      <c r="PV54" s="196"/>
      <c r="PW54" s="196"/>
      <c r="PX54" s="196"/>
      <c r="PY54" s="196"/>
      <c r="PZ54" s="196"/>
      <c r="QA54" s="196"/>
      <c r="QB54" s="196"/>
      <c r="QC54" s="196"/>
      <c r="QD54" s="196"/>
      <c r="QE54" s="196"/>
      <c r="QF54" s="196"/>
      <c r="QG54" s="196"/>
      <c r="QH54" s="196"/>
      <c r="QI54" s="196"/>
      <c r="QJ54" s="196"/>
      <c r="QK54" s="196"/>
      <c r="QL54" s="196"/>
      <c r="QM54" s="196"/>
      <c r="QN54" s="196"/>
      <c r="QO54" s="196"/>
      <c r="QP54" s="196"/>
      <c r="QQ54" s="196"/>
      <c r="QR54" s="196"/>
      <c r="QS54" s="196"/>
      <c r="QT54" s="196"/>
      <c r="QU54" s="196"/>
      <c r="QV54" s="196"/>
      <c r="QW54" s="196"/>
      <c r="QX54" s="196"/>
      <c r="QY54" s="196"/>
      <c r="QZ54" s="196"/>
      <c r="RA54" s="196"/>
      <c r="RB54" s="196"/>
      <c r="RC54" s="196"/>
      <c r="RD54" s="196"/>
      <c r="RE54" s="196"/>
      <c r="RF54" s="196"/>
      <c r="RG54" s="196"/>
      <c r="RH54" s="196"/>
      <c r="RI54" s="196"/>
      <c r="RJ54" s="196"/>
      <c r="RK54" s="196"/>
      <c r="RL54" s="196"/>
      <c r="RM54" s="196"/>
      <c r="RN54" s="196"/>
      <c r="RO54" s="196"/>
      <c r="RP54" s="196"/>
      <c r="RQ54" s="196"/>
      <c r="RR54" s="196"/>
      <c r="RS54" s="196"/>
      <c r="RT54" s="196"/>
      <c r="RU54" s="196"/>
      <c r="RV54" s="196"/>
      <c r="RW54" s="196"/>
      <c r="RX54" s="196"/>
      <c r="RY54" s="196"/>
      <c r="RZ54" s="196"/>
      <c r="SA54" s="196"/>
      <c r="SB54" s="196"/>
      <c r="SC54" s="196"/>
      <c r="SD54" s="196"/>
      <c r="SE54" s="196"/>
      <c r="SF54" s="196"/>
      <c r="SG54" s="196"/>
      <c r="SH54" s="196"/>
      <c r="SI54" s="196"/>
      <c r="SJ54" s="196"/>
      <c r="SK54" s="196"/>
      <c r="SL54" s="196"/>
      <c r="SM54" s="196"/>
      <c r="SN54" s="196"/>
      <c r="SO54" s="196"/>
      <c r="SP54" s="196"/>
      <c r="SQ54" s="196"/>
      <c r="SR54" s="196"/>
      <c r="SS54" s="196"/>
      <c r="ST54" s="196"/>
      <c r="SU54" s="196"/>
      <c r="SV54" s="196"/>
      <c r="SW54" s="196"/>
      <c r="SX54" s="196"/>
      <c r="SY54" s="196"/>
      <c r="SZ54" s="196"/>
      <c r="TA54" s="196"/>
      <c r="TB54" s="196"/>
      <c r="TC54" s="196"/>
      <c r="TD54" s="196"/>
      <c r="TE54" s="196"/>
      <c r="TF54" s="196"/>
      <c r="TG54" s="196"/>
      <c r="TH54" s="196"/>
      <c r="TI54" s="196"/>
      <c r="TJ54" s="196"/>
      <c r="TK54" s="196"/>
      <c r="TL54" s="196"/>
      <c r="TM54" s="196"/>
      <c r="TN54" s="196"/>
      <c r="TO54" s="196"/>
      <c r="TP54" s="196"/>
      <c r="TQ54" s="196"/>
      <c r="TR54" s="196"/>
      <c r="TS54" s="196"/>
      <c r="TT54" s="196"/>
      <c r="TU54" s="196"/>
      <c r="TV54" s="196"/>
      <c r="TW54" s="196"/>
      <c r="TX54" s="196"/>
      <c r="TY54" s="196"/>
      <c r="TZ54" s="196"/>
      <c r="UA54" s="196"/>
      <c r="UB54" s="196"/>
      <c r="UC54" s="196"/>
      <c r="UD54" s="196"/>
      <c r="UE54" s="196"/>
      <c r="UF54" s="196"/>
      <c r="UG54" s="196"/>
      <c r="UH54" s="196"/>
      <c r="UI54" s="196"/>
      <c r="UJ54" s="196"/>
      <c r="UK54" s="196"/>
      <c r="UL54" s="196"/>
      <c r="UM54" s="196"/>
      <c r="UN54" s="196"/>
      <c r="UO54" s="196"/>
      <c r="UP54" s="196"/>
      <c r="UQ54" s="196"/>
      <c r="UR54" s="196"/>
      <c r="US54" s="196"/>
      <c r="UT54" s="196"/>
      <c r="UU54" s="196"/>
      <c r="UV54" s="196"/>
      <c r="UW54" s="196"/>
      <c r="UX54" s="196"/>
      <c r="UY54" s="196"/>
      <c r="UZ54" s="196"/>
      <c r="VA54" s="196"/>
      <c r="VB54" s="196"/>
      <c r="VC54" s="196"/>
      <c r="VD54" s="196"/>
      <c r="VE54" s="196"/>
      <c r="VF54" s="196"/>
      <c r="VG54" s="196"/>
      <c r="VH54" s="196"/>
      <c r="VI54" s="196"/>
      <c r="VJ54" s="196"/>
      <c r="VK54" s="196"/>
      <c r="VL54" s="196"/>
      <c r="VM54" s="196"/>
      <c r="VN54" s="196"/>
      <c r="VO54" s="196"/>
      <c r="VP54" s="196"/>
      <c r="VQ54" s="196"/>
      <c r="VR54" s="196"/>
      <c r="VS54" s="196"/>
      <c r="VT54" s="196"/>
      <c r="VU54" s="196"/>
      <c r="VV54" s="196"/>
      <c r="VW54" s="196"/>
      <c r="VX54" s="196"/>
      <c r="VY54" s="196"/>
      <c r="VZ54" s="196"/>
      <c r="WA54" s="196"/>
      <c r="WB54" s="196"/>
      <c r="WC54" s="196"/>
      <c r="WD54" s="196"/>
      <c r="WE54" s="196"/>
      <c r="WF54" s="196"/>
      <c r="WG54" s="196"/>
      <c r="WH54" s="196"/>
      <c r="WI54" s="196"/>
      <c r="WJ54" s="196"/>
      <c r="WK54" s="196"/>
      <c r="WL54" s="196"/>
      <c r="WM54" s="196"/>
      <c r="WN54" s="196"/>
      <c r="WO54" s="196"/>
      <c r="WP54" s="196"/>
      <c r="WQ54" s="196"/>
      <c r="WR54" s="196"/>
      <c r="WS54" s="196"/>
      <c r="WT54" s="196"/>
      <c r="WU54" s="196"/>
      <c r="WV54" s="196"/>
      <c r="WW54" s="196"/>
      <c r="WX54" s="196"/>
      <c r="WY54" s="196"/>
      <c r="WZ54" s="196"/>
      <c r="XA54" s="196"/>
      <c r="XB54" s="196"/>
      <c r="XC54" s="196"/>
      <c r="XD54" s="196"/>
      <c r="XE54" s="196"/>
      <c r="XF54" s="196"/>
      <c r="XG54" s="196"/>
      <c r="XH54" s="196"/>
      <c r="XI54" s="196"/>
      <c r="XJ54" s="196"/>
      <c r="XK54" s="196"/>
      <c r="XL54" s="196"/>
      <c r="XM54" s="196"/>
      <c r="XN54" s="196"/>
      <c r="XO54" s="196"/>
      <c r="XP54" s="196"/>
      <c r="XQ54" s="196"/>
      <c r="XR54" s="196"/>
      <c r="XS54" s="196"/>
      <c r="XT54" s="196"/>
      <c r="XU54" s="196"/>
      <c r="XV54" s="196"/>
      <c r="XW54" s="196"/>
      <c r="XX54" s="196"/>
      <c r="XY54" s="196"/>
      <c r="XZ54" s="196"/>
      <c r="YA54" s="196"/>
      <c r="YB54" s="196"/>
      <c r="YC54" s="196"/>
      <c r="YD54" s="196"/>
      <c r="YE54" s="196"/>
      <c r="YF54" s="196"/>
      <c r="YG54" s="196"/>
      <c r="YH54" s="196"/>
      <c r="YI54" s="196"/>
      <c r="YJ54" s="196"/>
      <c r="YK54" s="196"/>
      <c r="YL54" s="196"/>
      <c r="YM54" s="196"/>
      <c r="YN54" s="196"/>
      <c r="YO54" s="196"/>
      <c r="YP54" s="196"/>
      <c r="YQ54" s="196"/>
      <c r="YR54" s="196"/>
      <c r="YS54" s="196"/>
      <c r="YT54" s="196"/>
      <c r="YU54" s="196"/>
      <c r="YV54" s="196"/>
      <c r="YW54" s="196"/>
      <c r="YX54" s="196"/>
      <c r="YY54" s="196"/>
      <c r="YZ54" s="196"/>
      <c r="ZA54" s="196"/>
      <c r="ZB54" s="196"/>
      <c r="ZC54" s="196"/>
      <c r="ZD54" s="196"/>
      <c r="ZE54" s="196"/>
      <c r="ZF54" s="196"/>
      <c r="ZG54" s="196"/>
      <c r="ZH54" s="196"/>
      <c r="ZI54" s="196"/>
      <c r="ZJ54" s="196"/>
      <c r="ZK54" s="196"/>
      <c r="ZL54" s="196"/>
      <c r="ZM54" s="196"/>
      <c r="ZN54" s="196"/>
      <c r="ZO54" s="196"/>
      <c r="ZP54" s="196"/>
      <c r="ZQ54" s="196"/>
      <c r="ZR54" s="196"/>
      <c r="ZS54" s="196"/>
      <c r="ZT54" s="196"/>
      <c r="ZU54" s="196"/>
      <c r="ZV54" s="196"/>
      <c r="ZW54" s="196"/>
      <c r="ZX54" s="196"/>
      <c r="ZY54" s="196"/>
      <c r="ZZ54" s="196"/>
      <c r="AAA54" s="196"/>
      <c r="AAB54" s="196"/>
      <c r="AAC54" s="196"/>
      <c r="AAD54" s="196"/>
      <c r="AAE54" s="196"/>
      <c r="AAF54" s="196"/>
      <c r="AAG54" s="196"/>
      <c r="AAH54" s="196"/>
      <c r="AAI54" s="196"/>
      <c r="AAJ54" s="196"/>
      <c r="AAK54" s="196"/>
      <c r="AAL54" s="196"/>
      <c r="AAM54" s="196"/>
      <c r="AAN54" s="196"/>
      <c r="AAO54" s="196"/>
      <c r="AAP54" s="196"/>
      <c r="AAQ54" s="196"/>
      <c r="AAR54" s="196"/>
      <c r="AAS54" s="196"/>
      <c r="AAT54" s="196"/>
      <c r="AAU54" s="196"/>
      <c r="AAV54" s="196"/>
      <c r="AAW54" s="196"/>
      <c r="AAX54" s="196"/>
      <c r="AAY54" s="196"/>
      <c r="AAZ54" s="196"/>
      <c r="ABA54" s="196"/>
      <c r="ABB54" s="196"/>
      <c r="ABC54" s="196"/>
      <c r="ABD54" s="196"/>
      <c r="ABE54" s="196"/>
      <c r="ABF54" s="196"/>
      <c r="ABG54" s="196"/>
      <c r="ABH54" s="196"/>
      <c r="ABI54" s="196"/>
      <c r="ABJ54" s="196"/>
      <c r="ABK54" s="196"/>
      <c r="ABL54" s="196"/>
      <c r="ABM54" s="196"/>
      <c r="ABN54" s="196"/>
      <c r="ABO54" s="196"/>
      <c r="ABP54" s="196"/>
      <c r="ABQ54" s="196"/>
      <c r="ABR54" s="196"/>
      <c r="ABS54" s="196"/>
      <c r="ABT54" s="196"/>
      <c r="ABU54" s="196"/>
      <c r="ABV54" s="196"/>
      <c r="ABW54" s="196"/>
      <c r="ABX54" s="196"/>
      <c r="ABY54" s="196"/>
      <c r="ABZ54" s="196"/>
      <c r="ACA54" s="196"/>
      <c r="ACB54" s="196"/>
      <c r="ACC54" s="196"/>
      <c r="ACD54" s="196"/>
      <c r="ACE54" s="196"/>
      <c r="ACF54" s="196"/>
      <c r="ACG54" s="196"/>
      <c r="ACH54" s="196"/>
      <c r="ACI54" s="196"/>
      <c r="ACJ54" s="196"/>
      <c r="ACK54" s="196"/>
      <c r="ACL54" s="196"/>
      <c r="ACM54" s="196"/>
      <c r="ACN54" s="196"/>
      <c r="ACO54" s="196"/>
      <c r="ACP54" s="196"/>
      <c r="ACQ54" s="196"/>
      <c r="ACR54" s="196"/>
      <c r="ACS54" s="196"/>
      <c r="ACT54" s="196"/>
      <c r="ACU54" s="196"/>
      <c r="ACV54" s="196"/>
      <c r="ACW54" s="196"/>
      <c r="ACX54" s="196"/>
      <c r="ACY54" s="196"/>
      <c r="ACZ54" s="196"/>
      <c r="ADA54" s="196"/>
      <c r="ADB54" s="196"/>
      <c r="ADC54" s="196"/>
      <c r="ADD54" s="196"/>
      <c r="ADE54" s="196"/>
      <c r="ADF54" s="196"/>
      <c r="ADG54" s="196"/>
      <c r="ADH54" s="196"/>
      <c r="ADI54" s="196"/>
      <c r="ADJ54" s="196"/>
      <c r="ADK54" s="196"/>
      <c r="ADL54" s="196"/>
      <c r="ADM54" s="196"/>
      <c r="ADN54" s="196"/>
      <c r="ADO54" s="196"/>
      <c r="ADP54" s="196"/>
      <c r="ADQ54" s="196"/>
      <c r="ADR54" s="196"/>
      <c r="ADS54" s="196"/>
      <c r="ADT54" s="196"/>
      <c r="ADU54" s="196"/>
      <c r="ADV54" s="196"/>
      <c r="ADW54" s="196"/>
      <c r="ADX54" s="196"/>
      <c r="ADY54" s="196"/>
      <c r="ADZ54" s="196"/>
      <c r="AEA54" s="196"/>
      <c r="AEB54" s="196"/>
      <c r="AEC54" s="196"/>
      <c r="AED54" s="196"/>
      <c r="AEE54" s="196"/>
      <c r="AEF54" s="196"/>
      <c r="AEG54" s="196"/>
      <c r="AEH54" s="196"/>
      <c r="AEI54" s="196"/>
      <c r="AEJ54" s="196"/>
      <c r="AEK54" s="196"/>
      <c r="AEL54" s="196"/>
      <c r="AEM54" s="196"/>
      <c r="AEN54" s="196"/>
      <c r="AEO54" s="196"/>
      <c r="AEP54" s="196"/>
      <c r="AEQ54" s="196"/>
      <c r="AER54" s="196"/>
      <c r="AES54" s="196"/>
      <c r="AET54" s="196"/>
      <c r="AEU54" s="196"/>
      <c r="AEV54" s="196"/>
      <c r="AEW54" s="196"/>
      <c r="AEX54" s="196"/>
      <c r="AEY54" s="196"/>
      <c r="AEZ54" s="196"/>
      <c r="AFA54" s="196"/>
      <c r="AFB54" s="196"/>
      <c r="AFC54" s="196"/>
      <c r="AFD54" s="196"/>
      <c r="AFE54" s="196"/>
      <c r="AFF54" s="196"/>
      <c r="AFG54" s="196"/>
      <c r="AFH54" s="196"/>
      <c r="AFI54" s="196"/>
      <c r="AFJ54" s="196"/>
      <c r="AFK54" s="196"/>
      <c r="AFL54" s="196"/>
      <c r="AFM54" s="196"/>
      <c r="AFN54" s="196"/>
      <c r="AFO54" s="196"/>
      <c r="AFP54" s="196"/>
      <c r="AFQ54" s="196"/>
      <c r="AFR54" s="196"/>
      <c r="AFS54" s="196"/>
      <c r="AFT54" s="196"/>
      <c r="AFU54" s="196"/>
      <c r="AFV54" s="196"/>
      <c r="AFW54" s="196"/>
      <c r="AFX54" s="196"/>
      <c r="AFY54" s="196"/>
      <c r="AFZ54" s="196"/>
      <c r="AGA54" s="196"/>
      <c r="AGB54" s="196"/>
      <c r="AGC54" s="196"/>
      <c r="AGD54" s="196"/>
      <c r="AGE54" s="196"/>
      <c r="AGF54" s="196"/>
      <c r="AGG54" s="196"/>
      <c r="AGH54" s="196"/>
      <c r="AGI54" s="196"/>
      <c r="AGJ54" s="196"/>
      <c r="AGK54" s="196"/>
      <c r="AGL54" s="196"/>
      <c r="AGM54" s="196"/>
      <c r="AGN54" s="196"/>
      <c r="AGO54" s="196"/>
      <c r="AGP54" s="196"/>
      <c r="AGQ54" s="196"/>
      <c r="AGR54" s="196"/>
      <c r="AGS54" s="196"/>
      <c r="AGT54" s="196"/>
      <c r="AGU54" s="196"/>
      <c r="AGV54" s="196"/>
      <c r="AGW54" s="196"/>
      <c r="AGX54" s="196"/>
      <c r="AGY54" s="196"/>
      <c r="AGZ54" s="196"/>
      <c r="AHA54" s="196"/>
      <c r="AHB54" s="196"/>
      <c r="AHC54" s="196"/>
      <c r="AHD54" s="196"/>
      <c r="AHE54" s="196"/>
      <c r="AHF54" s="196"/>
      <c r="AHG54" s="196"/>
      <c r="AHH54" s="196"/>
      <c r="AHI54" s="196"/>
      <c r="AHJ54" s="196"/>
      <c r="AHK54" s="196"/>
      <c r="AHL54" s="196"/>
      <c r="AHM54" s="196"/>
      <c r="AHN54" s="196"/>
      <c r="AHO54" s="196"/>
      <c r="AHP54" s="196"/>
      <c r="AHQ54" s="196"/>
      <c r="AHR54" s="196"/>
      <c r="AHS54" s="196"/>
      <c r="AHT54" s="196"/>
      <c r="AHU54" s="196"/>
      <c r="AHV54" s="196"/>
      <c r="AHW54" s="196"/>
      <c r="AHX54" s="196"/>
      <c r="AHY54" s="196"/>
      <c r="AHZ54" s="196"/>
      <c r="AIA54" s="196"/>
      <c r="AIB54" s="196"/>
      <c r="AIC54" s="196"/>
      <c r="AID54" s="196"/>
      <c r="AIE54" s="196"/>
      <c r="AIF54" s="196"/>
      <c r="AIG54" s="196"/>
      <c r="AIH54" s="196"/>
      <c r="AII54" s="196"/>
      <c r="AIJ54" s="196"/>
      <c r="AIK54" s="196"/>
      <c r="AIL54" s="196"/>
      <c r="AIM54" s="196"/>
      <c r="AIN54" s="196"/>
      <c r="AIO54" s="196"/>
      <c r="AIP54" s="196"/>
      <c r="AIQ54" s="196"/>
      <c r="AIR54" s="196"/>
      <c r="AIS54" s="196"/>
      <c r="AIT54" s="196"/>
      <c r="AIU54" s="196"/>
      <c r="AIV54" s="196"/>
      <c r="AIW54" s="196"/>
      <c r="AIX54" s="196"/>
      <c r="AIY54" s="196"/>
      <c r="AIZ54" s="196"/>
      <c r="AJA54" s="196"/>
      <c r="AJB54" s="196"/>
      <c r="AJC54" s="196"/>
      <c r="AJD54" s="196"/>
      <c r="AJE54" s="196"/>
      <c r="AJF54" s="196"/>
      <c r="AJG54" s="196"/>
      <c r="AJH54" s="196"/>
      <c r="AJI54" s="196"/>
      <c r="AJJ54" s="196"/>
      <c r="AJK54" s="196"/>
      <c r="AJL54" s="196"/>
      <c r="AJM54" s="196"/>
      <c r="AJN54" s="196"/>
      <c r="AJO54" s="196"/>
      <c r="AJP54" s="196"/>
      <c r="AJQ54" s="196"/>
      <c r="AJR54" s="196"/>
      <c r="AJS54" s="196"/>
      <c r="AJT54" s="196"/>
      <c r="AJU54" s="196"/>
      <c r="AJV54" s="196"/>
      <c r="AJW54" s="196"/>
      <c r="AJX54" s="196"/>
      <c r="AJY54" s="196"/>
      <c r="AJZ54" s="196"/>
      <c r="AKA54" s="196"/>
      <c r="AKB54" s="196"/>
      <c r="AKC54" s="196"/>
      <c r="AKD54" s="196"/>
      <c r="AKE54" s="196"/>
      <c r="AKF54" s="196"/>
      <c r="AKG54" s="196"/>
      <c r="AKH54" s="196"/>
      <c r="AKI54" s="196"/>
      <c r="AKJ54" s="196"/>
      <c r="AKK54" s="196"/>
      <c r="AKL54" s="196"/>
      <c r="AKM54" s="196"/>
      <c r="AKN54" s="196"/>
      <c r="AKO54" s="196"/>
      <c r="AKP54" s="196"/>
      <c r="AKQ54" s="196"/>
      <c r="AKR54" s="196"/>
      <c r="AKS54" s="196"/>
      <c r="AKT54" s="196"/>
      <c r="AKU54" s="196"/>
      <c r="AKV54" s="196"/>
      <c r="AKW54" s="196"/>
      <c r="AKX54" s="196"/>
      <c r="AKY54" s="196"/>
      <c r="AKZ54" s="196"/>
      <c r="ALA54" s="196"/>
      <c r="ALB54" s="196"/>
      <c r="ALC54" s="196"/>
      <c r="ALD54" s="196"/>
      <c r="ALE54" s="196"/>
      <c r="ALF54" s="196"/>
      <c r="ALG54" s="196"/>
      <c r="ALH54" s="196"/>
      <c r="ALI54" s="196"/>
      <c r="ALJ54" s="196"/>
      <c r="ALK54" s="196"/>
      <c r="ALL54" s="196"/>
      <c r="ALM54" s="196"/>
      <c r="ALN54" s="196"/>
      <c r="ALO54" s="196"/>
      <c r="ALP54" s="196"/>
      <c r="ALQ54" s="196"/>
      <c r="ALR54" s="196"/>
      <c r="ALS54" s="196"/>
      <c r="ALT54" s="196"/>
      <c r="ALU54" s="196"/>
      <c r="ALV54" s="196"/>
      <c r="ALW54" s="196"/>
      <c r="ALX54" s="196"/>
      <c r="ALY54" s="196"/>
      <c r="ALZ54" s="196"/>
      <c r="AMA54" s="196"/>
      <c r="AMB54" s="196"/>
      <c r="AMC54" s="196"/>
      <c r="AMD54" s="196"/>
      <c r="AME54" s="196"/>
      <c r="AMF54" s="196"/>
      <c r="AMG54" s="196"/>
      <c r="AMH54" s="196"/>
      <c r="AMI54" s="196"/>
      <c r="AMJ54" s="196"/>
      <c r="AMK54" s="196"/>
      <c r="AML54" s="196"/>
      <c r="AMM54" s="196"/>
      <c r="AMN54" s="196"/>
      <c r="AMO54" s="196"/>
      <c r="AMP54" s="196"/>
      <c r="AMQ54" s="196"/>
      <c r="AMR54" s="196"/>
      <c r="AMS54" s="196"/>
      <c r="AMT54" s="196"/>
      <c r="AMU54" s="196"/>
      <c r="AMV54" s="196"/>
      <c r="AMW54" s="196"/>
      <c r="AMX54" s="196"/>
      <c r="AMY54" s="196"/>
      <c r="AMZ54" s="196"/>
      <c r="ANA54" s="196"/>
      <c r="ANB54" s="196"/>
      <c r="ANC54" s="196"/>
      <c r="AND54" s="196"/>
      <c r="ANE54" s="196"/>
      <c r="ANF54" s="196"/>
      <c r="ANG54" s="196"/>
      <c r="ANH54" s="196"/>
      <c r="ANI54" s="196"/>
      <c r="ANJ54" s="196"/>
      <c r="ANK54" s="196"/>
      <c r="ANL54" s="196"/>
      <c r="ANM54" s="196"/>
      <c r="ANN54" s="196"/>
      <c r="ANO54" s="196"/>
      <c r="ANP54" s="196"/>
      <c r="ANQ54" s="196"/>
      <c r="ANR54" s="196"/>
      <c r="ANS54" s="196"/>
      <c r="ANT54" s="196"/>
      <c r="ANU54" s="196"/>
      <c r="ANV54" s="196"/>
      <c r="ANW54" s="196"/>
      <c r="ANX54" s="196"/>
      <c r="ANY54" s="196"/>
      <c r="ANZ54" s="196"/>
      <c r="AOA54" s="196"/>
      <c r="AOB54" s="196"/>
      <c r="AOC54" s="196"/>
      <c r="AOD54" s="196"/>
      <c r="AOE54" s="196"/>
      <c r="AOF54" s="196"/>
      <c r="AOG54" s="196"/>
      <c r="AOH54" s="196"/>
      <c r="AOI54" s="196"/>
      <c r="AOJ54" s="196"/>
      <c r="AOK54" s="196"/>
      <c r="AOL54" s="196"/>
      <c r="AOM54" s="196"/>
      <c r="AON54" s="196"/>
      <c r="AOO54" s="196"/>
      <c r="AOP54" s="196"/>
      <c r="AOQ54" s="196"/>
      <c r="AOR54" s="196"/>
      <c r="AOS54" s="196"/>
      <c r="AOT54" s="196"/>
      <c r="AOU54" s="196"/>
      <c r="AOV54" s="196"/>
      <c r="AOW54" s="196"/>
      <c r="AOX54" s="196"/>
      <c r="AOY54" s="196"/>
      <c r="AOZ54" s="196"/>
      <c r="APA54" s="196"/>
      <c r="APB54" s="196"/>
      <c r="APC54" s="196"/>
      <c r="APD54" s="196"/>
      <c r="APE54" s="196"/>
      <c r="APF54" s="196"/>
      <c r="APG54" s="196"/>
      <c r="APH54" s="196"/>
      <c r="API54" s="196"/>
      <c r="APJ54" s="196"/>
      <c r="APK54" s="196"/>
      <c r="APL54" s="196"/>
      <c r="APM54" s="196"/>
      <c r="APN54" s="196"/>
      <c r="APO54" s="196"/>
      <c r="APP54" s="196"/>
      <c r="APQ54" s="196"/>
      <c r="APR54" s="196"/>
      <c r="APS54" s="196"/>
      <c r="APT54" s="196"/>
      <c r="APU54" s="196"/>
      <c r="APV54" s="196"/>
      <c r="APW54" s="196"/>
      <c r="APX54" s="196"/>
      <c r="APY54" s="196"/>
      <c r="APZ54" s="196"/>
      <c r="AQA54" s="196"/>
      <c r="AQB54" s="196"/>
      <c r="AQC54" s="196"/>
      <c r="AQD54" s="196"/>
      <c r="AQE54" s="196"/>
      <c r="AQF54" s="196"/>
      <c r="AQG54" s="196"/>
      <c r="AQH54" s="196"/>
      <c r="AQI54" s="196"/>
      <c r="AQJ54" s="196"/>
      <c r="AQK54" s="196"/>
      <c r="AQL54" s="196"/>
      <c r="AQM54" s="196"/>
      <c r="AQN54" s="196"/>
      <c r="AQO54" s="196"/>
      <c r="AQP54" s="196"/>
      <c r="AQQ54" s="196"/>
      <c r="AQR54" s="196"/>
      <c r="AQS54" s="196"/>
      <c r="AQT54" s="196"/>
      <c r="AQU54" s="196"/>
      <c r="AQV54" s="196"/>
      <c r="AQW54" s="196"/>
      <c r="AQX54" s="196"/>
      <c r="AQY54" s="196"/>
      <c r="AQZ54" s="196"/>
      <c r="ARA54" s="196"/>
      <c r="ARB54" s="196"/>
      <c r="ARC54" s="196"/>
      <c r="ARD54" s="196"/>
      <c r="ARE54" s="196"/>
      <c r="ARF54" s="196"/>
      <c r="ARG54" s="196"/>
      <c r="ARH54" s="196"/>
      <c r="ARI54" s="196"/>
      <c r="ARJ54" s="196"/>
      <c r="ARK54" s="196"/>
      <c r="ARL54" s="196"/>
      <c r="ARM54" s="196"/>
      <c r="ARN54" s="196"/>
      <c r="ARO54" s="196"/>
      <c r="ARP54" s="196"/>
      <c r="ARQ54" s="196"/>
      <c r="ARR54" s="196"/>
      <c r="ARS54" s="196"/>
      <c r="ART54" s="196"/>
      <c r="ARU54" s="196"/>
      <c r="ARV54" s="196"/>
      <c r="ARW54" s="196"/>
      <c r="ARX54" s="196"/>
      <c r="ARY54" s="196"/>
      <c r="ARZ54" s="196"/>
      <c r="ASA54" s="196"/>
      <c r="ASB54" s="196"/>
      <c r="ASC54" s="196"/>
      <c r="ASD54" s="196"/>
      <c r="ASE54" s="196"/>
      <c r="ASF54" s="196"/>
      <c r="ASG54" s="196"/>
      <c r="ASH54" s="196"/>
      <c r="ASI54" s="196"/>
      <c r="ASJ54" s="196"/>
      <c r="ASK54" s="196"/>
      <c r="ASL54" s="196"/>
      <c r="ASM54" s="196"/>
      <c r="ASN54" s="196"/>
      <c r="ASO54" s="196"/>
      <c r="ASP54" s="196"/>
      <c r="ASQ54" s="196"/>
    </row>
    <row r="55" spans="1:1187" ht="40.5" customHeight="1" x14ac:dyDescent="0.25">
      <c r="A55" s="229">
        <f t="shared" si="1"/>
        <v>46</v>
      </c>
      <c r="B55" s="132" t="s">
        <v>230</v>
      </c>
      <c r="C55" s="253"/>
      <c r="D55" s="253"/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3"/>
      <c r="AH55" s="253"/>
      <c r="AI55" s="253"/>
      <c r="AJ55" s="253"/>
    </row>
    <row r="56" spans="1:1187" ht="46.5" customHeight="1" x14ac:dyDescent="0.25">
      <c r="A56" s="229">
        <f t="shared" si="1"/>
        <v>47</v>
      </c>
      <c r="B56" s="142" t="s">
        <v>298</v>
      </c>
      <c r="C56" s="222"/>
      <c r="D56" s="222"/>
      <c r="E56" s="222"/>
      <c r="F56" s="222"/>
      <c r="G56" s="222"/>
      <c r="H56" s="222"/>
      <c r="I56" s="222">
        <v>1</v>
      </c>
      <c r="J56" s="213">
        <v>1</v>
      </c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>
        <v>1</v>
      </c>
      <c r="X56" s="222">
        <v>1</v>
      </c>
      <c r="Y56" s="221"/>
      <c r="Z56" s="221"/>
      <c r="AA56" s="221"/>
      <c r="AB56" s="221"/>
      <c r="AC56" s="221"/>
      <c r="AD56" s="221"/>
      <c r="AE56" s="221"/>
      <c r="AF56" s="221"/>
      <c r="AG56" s="221"/>
      <c r="AH56" s="221"/>
      <c r="AI56" s="221"/>
      <c r="AJ56" s="253"/>
    </row>
    <row r="57" spans="1:1187" ht="40.5" customHeight="1" x14ac:dyDescent="0.25">
      <c r="A57" s="229">
        <f t="shared" si="1"/>
        <v>48</v>
      </c>
      <c r="B57" s="157" t="s">
        <v>231</v>
      </c>
      <c r="C57" s="222"/>
      <c r="D57" s="222"/>
      <c r="E57" s="222"/>
      <c r="F57" s="222"/>
      <c r="G57" s="222"/>
      <c r="H57" s="222"/>
      <c r="I57" s="222">
        <v>1</v>
      </c>
      <c r="J57" s="213">
        <v>1</v>
      </c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>
        <v>1</v>
      </c>
      <c r="X57" s="222">
        <v>1</v>
      </c>
      <c r="Y57" s="221"/>
      <c r="Z57" s="221"/>
      <c r="AA57" s="221"/>
      <c r="AB57" s="221"/>
      <c r="AC57" s="221"/>
      <c r="AD57" s="221"/>
      <c r="AE57" s="221"/>
      <c r="AF57" s="221"/>
      <c r="AG57" s="221"/>
      <c r="AH57" s="253"/>
      <c r="AI57" s="253"/>
      <c r="AJ57" s="253"/>
    </row>
    <row r="58" spans="1:1187" ht="40.5" customHeight="1" x14ac:dyDescent="0.25">
      <c r="A58" s="229">
        <f t="shared" si="1"/>
        <v>49</v>
      </c>
      <c r="B58" s="142" t="s">
        <v>232</v>
      </c>
      <c r="C58" s="222"/>
      <c r="D58" s="222"/>
      <c r="E58" s="222"/>
      <c r="F58" s="222"/>
      <c r="G58" s="222"/>
      <c r="H58" s="222"/>
      <c r="I58" s="222">
        <v>1</v>
      </c>
      <c r="J58" s="213">
        <v>1</v>
      </c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1">
        <v>1</v>
      </c>
      <c r="Z58" s="221">
        <v>1</v>
      </c>
      <c r="AA58" s="221">
        <v>1</v>
      </c>
      <c r="AB58" s="221">
        <v>1</v>
      </c>
      <c r="AC58" s="221"/>
      <c r="AD58" s="221"/>
      <c r="AE58" s="253"/>
      <c r="AF58" s="253"/>
      <c r="AG58" s="253"/>
      <c r="AH58" s="253"/>
      <c r="AI58" s="253"/>
      <c r="AJ58" s="253"/>
    </row>
    <row r="59" spans="1:1187" ht="40.5" customHeight="1" x14ac:dyDescent="0.25">
      <c r="A59" s="229">
        <f t="shared" si="1"/>
        <v>50</v>
      </c>
      <c r="B59" s="142" t="s">
        <v>233</v>
      </c>
      <c r="C59" s="222"/>
      <c r="D59" s="222"/>
      <c r="E59" s="222"/>
      <c r="F59" s="222"/>
      <c r="G59" s="222"/>
      <c r="H59" s="222"/>
      <c r="I59" s="173">
        <v>1</v>
      </c>
      <c r="J59" s="254">
        <v>1</v>
      </c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53"/>
      <c r="X59" s="253"/>
      <c r="Y59" s="253"/>
      <c r="Z59" s="253"/>
      <c r="AA59" s="253"/>
      <c r="AB59" s="253"/>
      <c r="AC59" s="253"/>
      <c r="AD59" s="253"/>
      <c r="AE59" s="253"/>
      <c r="AF59" s="253"/>
      <c r="AG59" s="253"/>
      <c r="AH59" s="253"/>
      <c r="AI59" s="253"/>
      <c r="AJ59" s="253"/>
      <c r="AK59" s="192" t="s">
        <v>239</v>
      </c>
    </row>
    <row r="60" spans="1:1187" ht="45" customHeight="1" x14ac:dyDescent="0.25">
      <c r="A60" s="229">
        <v>53</v>
      </c>
      <c r="B60" s="143" t="s">
        <v>237</v>
      </c>
      <c r="C60" s="222"/>
      <c r="D60" s="222"/>
      <c r="E60" s="222"/>
      <c r="F60" s="222"/>
      <c r="G60" s="222"/>
      <c r="H60" s="222"/>
      <c r="I60" s="222"/>
      <c r="J60" s="213">
        <v>1</v>
      </c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41">
        <v>1</v>
      </c>
      <c r="Y60" s="215"/>
      <c r="Z60" s="215">
        <v>1</v>
      </c>
      <c r="AA60" s="215"/>
      <c r="AB60" s="215">
        <v>1</v>
      </c>
      <c r="AC60" s="221"/>
      <c r="AD60" s="221"/>
      <c r="AE60" s="221"/>
      <c r="AF60" s="221"/>
      <c r="AG60" s="221"/>
      <c r="AH60" s="221"/>
      <c r="AI60" s="221"/>
      <c r="AJ60" s="211"/>
    </row>
    <row r="61" spans="1:1187" x14ac:dyDescent="0.25">
      <c r="A61" s="250"/>
      <c r="B61" s="133" t="s">
        <v>234</v>
      </c>
      <c r="C61" s="255">
        <f>SUM(C25:C60)</f>
        <v>0</v>
      </c>
      <c r="D61" s="255">
        <f t="shared" ref="D61:AJ61" si="3">SUM(D25:D60)</f>
        <v>0</v>
      </c>
      <c r="E61" s="255">
        <f t="shared" si="3"/>
        <v>0</v>
      </c>
      <c r="F61" s="255">
        <f t="shared" si="3"/>
        <v>0</v>
      </c>
      <c r="G61" s="255">
        <f t="shared" si="3"/>
        <v>14</v>
      </c>
      <c r="H61" s="255">
        <f t="shared" si="3"/>
        <v>14</v>
      </c>
      <c r="I61" s="255">
        <f t="shared" si="3"/>
        <v>22</v>
      </c>
      <c r="J61" s="255">
        <f t="shared" si="3"/>
        <v>23</v>
      </c>
      <c r="K61" s="255">
        <f t="shared" si="3"/>
        <v>1</v>
      </c>
      <c r="L61" s="255">
        <f t="shared" si="3"/>
        <v>0</v>
      </c>
      <c r="M61" s="255">
        <f t="shared" si="3"/>
        <v>35</v>
      </c>
      <c r="N61" s="255">
        <f t="shared" si="3"/>
        <v>37</v>
      </c>
      <c r="O61" s="255">
        <f t="shared" si="3"/>
        <v>0</v>
      </c>
      <c r="P61" s="255">
        <f t="shared" si="3"/>
        <v>0</v>
      </c>
      <c r="Q61" s="255">
        <f t="shared" si="3"/>
        <v>1</v>
      </c>
      <c r="R61" s="255">
        <f t="shared" si="3"/>
        <v>1</v>
      </c>
      <c r="S61" s="255">
        <f t="shared" si="3"/>
        <v>1</v>
      </c>
      <c r="T61" s="255">
        <f t="shared" si="3"/>
        <v>1</v>
      </c>
      <c r="U61" s="255">
        <f t="shared" si="3"/>
        <v>0</v>
      </c>
      <c r="V61" s="255">
        <f t="shared" si="3"/>
        <v>0</v>
      </c>
      <c r="W61" s="255">
        <f t="shared" si="3"/>
        <v>20</v>
      </c>
      <c r="X61" s="255">
        <f t="shared" si="3"/>
        <v>21</v>
      </c>
      <c r="Y61" s="255">
        <f t="shared" si="3"/>
        <v>25</v>
      </c>
      <c r="Z61" s="255">
        <f t="shared" si="3"/>
        <v>26</v>
      </c>
      <c r="AA61" s="255">
        <f t="shared" si="3"/>
        <v>17</v>
      </c>
      <c r="AB61" s="255">
        <f t="shared" si="3"/>
        <v>18</v>
      </c>
      <c r="AC61" s="255">
        <f t="shared" si="3"/>
        <v>13</v>
      </c>
      <c r="AD61" s="255">
        <f t="shared" si="3"/>
        <v>13</v>
      </c>
      <c r="AE61" s="255">
        <f t="shared" si="3"/>
        <v>16</v>
      </c>
      <c r="AF61" s="255">
        <f t="shared" si="3"/>
        <v>17</v>
      </c>
      <c r="AG61" s="255">
        <f t="shared" si="3"/>
        <v>6</v>
      </c>
      <c r="AH61" s="255">
        <f t="shared" si="3"/>
        <v>6</v>
      </c>
      <c r="AI61" s="255">
        <f t="shared" si="3"/>
        <v>2</v>
      </c>
      <c r="AJ61" s="255">
        <f t="shared" si="3"/>
        <v>3</v>
      </c>
    </row>
    <row r="62" spans="1:1187" x14ac:dyDescent="0.25">
      <c r="A62" s="251"/>
      <c r="B62" s="134" t="s">
        <v>235</v>
      </c>
      <c r="C62" s="256">
        <f>C61+C24</f>
        <v>14</v>
      </c>
      <c r="D62" s="256">
        <f t="shared" ref="D62:AJ62" si="4">D61+D24</f>
        <v>14</v>
      </c>
      <c r="E62" s="256">
        <f t="shared" si="4"/>
        <v>1</v>
      </c>
      <c r="F62" s="256">
        <f t="shared" si="4"/>
        <v>1</v>
      </c>
      <c r="G62" s="256">
        <f t="shared" si="4"/>
        <v>14</v>
      </c>
      <c r="H62" s="256">
        <f t="shared" si="4"/>
        <v>14</v>
      </c>
      <c r="I62" s="256">
        <f t="shared" si="4"/>
        <v>22</v>
      </c>
      <c r="J62" s="256">
        <f t="shared" si="4"/>
        <v>23</v>
      </c>
      <c r="K62" s="256">
        <f t="shared" si="4"/>
        <v>8</v>
      </c>
      <c r="L62" s="256">
        <f t="shared" si="4"/>
        <v>7</v>
      </c>
      <c r="M62" s="256">
        <f t="shared" si="4"/>
        <v>147</v>
      </c>
      <c r="N62" s="256">
        <f t="shared" si="4"/>
        <v>149</v>
      </c>
      <c r="O62" s="256">
        <f t="shared" si="4"/>
        <v>9</v>
      </c>
      <c r="P62" s="256">
        <f t="shared" si="4"/>
        <v>9</v>
      </c>
      <c r="Q62" s="256">
        <f t="shared" si="4"/>
        <v>4</v>
      </c>
      <c r="R62" s="256">
        <f t="shared" si="4"/>
        <v>4</v>
      </c>
      <c r="S62" s="256">
        <f t="shared" si="4"/>
        <v>7</v>
      </c>
      <c r="T62" s="256">
        <f t="shared" si="4"/>
        <v>7</v>
      </c>
      <c r="U62" s="256">
        <f t="shared" si="4"/>
        <v>0</v>
      </c>
      <c r="V62" s="256">
        <f t="shared" si="4"/>
        <v>0</v>
      </c>
      <c r="W62" s="256">
        <f t="shared" si="4"/>
        <v>34</v>
      </c>
      <c r="X62" s="256">
        <f t="shared" si="4"/>
        <v>35</v>
      </c>
      <c r="Y62" s="256">
        <f t="shared" si="4"/>
        <v>39</v>
      </c>
      <c r="Z62" s="256">
        <f t="shared" si="4"/>
        <v>40</v>
      </c>
      <c r="AA62" s="256">
        <f t="shared" si="4"/>
        <v>31</v>
      </c>
      <c r="AB62" s="256">
        <f t="shared" si="4"/>
        <v>32</v>
      </c>
      <c r="AC62" s="256">
        <f t="shared" si="4"/>
        <v>26</v>
      </c>
      <c r="AD62" s="256">
        <f t="shared" si="4"/>
        <v>26</v>
      </c>
      <c r="AE62" s="256">
        <f t="shared" si="4"/>
        <v>29</v>
      </c>
      <c r="AF62" s="256">
        <f t="shared" si="4"/>
        <v>30</v>
      </c>
      <c r="AG62" s="256">
        <f t="shared" si="4"/>
        <v>18</v>
      </c>
      <c r="AH62" s="256">
        <f t="shared" si="4"/>
        <v>18</v>
      </c>
      <c r="AI62" s="256">
        <f t="shared" si="4"/>
        <v>15</v>
      </c>
      <c r="AJ62" s="256">
        <f t="shared" si="4"/>
        <v>16</v>
      </c>
    </row>
  </sheetData>
  <mergeCells count="25">
    <mergeCell ref="C6:F6"/>
    <mergeCell ref="AA6:AB7"/>
    <mergeCell ref="AC6:AD7"/>
    <mergeCell ref="AE6:AF7"/>
    <mergeCell ref="K7:L7"/>
    <mergeCell ref="M7:N7"/>
    <mergeCell ref="O7:P7"/>
    <mergeCell ref="Q7:R7"/>
    <mergeCell ref="C7:D7"/>
    <mergeCell ref="A3:AI3"/>
    <mergeCell ref="E7:F7"/>
    <mergeCell ref="W5:AJ5"/>
    <mergeCell ref="G6:H7"/>
    <mergeCell ref="AE1:AI1"/>
    <mergeCell ref="A5:A8"/>
    <mergeCell ref="B5:B8"/>
    <mergeCell ref="C5:V5"/>
    <mergeCell ref="K6:V6"/>
    <mergeCell ref="AG6:AH7"/>
    <mergeCell ref="AI6:AJ7"/>
    <mergeCell ref="I6:J7"/>
    <mergeCell ref="S7:T7"/>
    <mergeCell ref="U7:V7"/>
    <mergeCell ref="W6:X7"/>
    <mergeCell ref="Y6:Z7"/>
  </mergeCells>
  <pageMargins left="0" right="0" top="0" bottom="0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DV64"/>
  <sheetViews>
    <sheetView topLeftCell="A2" zoomScale="80" zoomScaleNormal="80" workbookViewId="0">
      <pane xSplit="2" ySplit="10" topLeftCell="AW45" activePane="bottomRight" state="frozen"/>
      <selection activeCell="A2" sqref="A2"/>
      <selection pane="topRight" activeCell="C2" sqref="C2"/>
      <selection pane="bottomLeft" activeCell="A12" sqref="A12"/>
      <selection pane="bottomRight" activeCell="A60" sqref="A60:CE60"/>
    </sheetView>
  </sheetViews>
  <sheetFormatPr defaultRowHeight="15" x14ac:dyDescent="0.25"/>
  <cols>
    <col min="1" max="1" width="4.42578125" customWidth="1"/>
    <col min="2" max="2" width="37.7109375" style="74" customWidth="1"/>
    <col min="3" max="3" width="8.28515625" style="74" customWidth="1"/>
    <col min="4" max="4" width="8" customWidth="1"/>
    <col min="5" max="5" width="8" style="218" customWidth="1"/>
    <col min="6" max="6" width="7.42578125" style="32" customWidth="1"/>
    <col min="7" max="7" width="7.5703125" customWidth="1"/>
    <col min="8" max="8" width="7.85546875" style="32" customWidth="1"/>
    <col min="9" max="9" width="8.42578125" customWidth="1"/>
    <col min="10" max="10" width="8.28515625" style="32" customWidth="1"/>
    <col min="11" max="11" width="9" customWidth="1"/>
    <col min="12" max="12" width="7.85546875" style="32" customWidth="1"/>
    <col min="13" max="13" width="9.140625" customWidth="1"/>
    <col min="14" max="14" width="7.140625" style="32" customWidth="1"/>
    <col min="15" max="15" width="8" style="32" customWidth="1"/>
    <col min="16" max="16" width="7.85546875" style="32" customWidth="1"/>
    <col min="17" max="17" width="7.7109375" customWidth="1"/>
    <col min="18" max="18" width="7.28515625" style="32" customWidth="1"/>
    <col min="19" max="19" width="9" customWidth="1"/>
    <col min="20" max="20" width="8.42578125" style="32" customWidth="1"/>
    <col min="21" max="21" width="7.85546875" customWidth="1"/>
    <col min="22" max="22" width="7.140625" style="32" customWidth="1"/>
    <col min="23" max="23" width="7.85546875" customWidth="1"/>
    <col min="24" max="24" width="7.5703125" style="32" customWidth="1"/>
    <col min="25" max="27" width="7.28515625" style="32" customWidth="1"/>
    <col min="28" max="28" width="8.85546875" style="32" customWidth="1"/>
    <col min="29" max="29" width="9.140625" style="32" customWidth="1"/>
    <col min="30" max="30" width="7.140625" style="32" customWidth="1"/>
    <col min="31" max="31" width="7.28515625" style="32" customWidth="1"/>
    <col min="32" max="32" width="7.7109375" style="32" customWidth="1"/>
    <col min="33" max="33" width="8" style="32" customWidth="1"/>
    <col min="34" max="34" width="7.140625" style="32" customWidth="1"/>
    <col min="35" max="35" width="7.5703125" style="32" customWidth="1"/>
    <col min="36" max="36" width="7.85546875" style="32" customWidth="1"/>
    <col min="37" max="37" width="7.28515625" style="32" customWidth="1"/>
    <col min="38" max="38" width="7.7109375" style="32" customWidth="1"/>
    <col min="39" max="39" width="8.42578125" style="32" customWidth="1"/>
    <col min="40" max="40" width="7.42578125" style="32" customWidth="1"/>
    <col min="41" max="41" width="7.28515625" style="32" customWidth="1"/>
    <col min="42" max="42" width="7" style="32" customWidth="1"/>
    <col min="43" max="43" width="7.140625" style="32" customWidth="1"/>
    <col min="44" max="44" width="6.140625" style="32" customWidth="1"/>
    <col min="45" max="45" width="7.140625" style="32" customWidth="1"/>
    <col min="46" max="46" width="7.28515625" style="32" customWidth="1"/>
    <col min="47" max="47" width="7.85546875" customWidth="1"/>
    <col min="48" max="48" width="7.5703125" style="32" customWidth="1"/>
    <col min="49" max="49" width="7.7109375" customWidth="1"/>
    <col min="50" max="50" width="7.28515625" style="32" customWidth="1"/>
    <col min="51" max="51" width="7.5703125" customWidth="1"/>
    <col min="52" max="52" width="7.5703125" style="32" customWidth="1"/>
    <col min="53" max="53" width="8" customWidth="1"/>
    <col min="54" max="54" width="8.140625" style="32" customWidth="1"/>
    <col min="55" max="56" width="7.7109375" style="32" customWidth="1"/>
    <col min="57" max="57" width="7.85546875" customWidth="1"/>
    <col min="58" max="58" width="8.140625" style="32" customWidth="1"/>
    <col min="59" max="59" width="8.28515625" customWidth="1"/>
    <col min="60" max="60" width="7.140625" style="32" customWidth="1"/>
    <col min="61" max="61" width="7" customWidth="1"/>
    <col min="62" max="62" width="6.5703125" style="32" customWidth="1"/>
    <col min="63" max="63" width="7.5703125" customWidth="1"/>
    <col min="64" max="64" width="6.42578125" style="32" customWidth="1"/>
    <col min="65" max="65" width="7.140625" style="32" customWidth="1"/>
    <col min="66" max="66" width="8" style="32" customWidth="1"/>
    <col min="67" max="67" width="8" customWidth="1"/>
    <col min="68" max="68" width="8.5703125" style="32" customWidth="1"/>
    <col min="69" max="69" width="9" customWidth="1"/>
    <col min="70" max="70" width="8.5703125" style="32" customWidth="1"/>
    <col min="71" max="71" width="8" customWidth="1"/>
    <col min="72" max="72" width="7.28515625" style="32" customWidth="1"/>
    <col min="73" max="73" width="7.5703125" customWidth="1"/>
    <col min="74" max="74" width="7.140625" style="32" customWidth="1"/>
    <col min="75" max="75" width="7.28515625" style="32" customWidth="1"/>
    <col min="76" max="76" width="8.42578125" style="32" customWidth="1"/>
    <col min="77" max="77" width="7.5703125" customWidth="1"/>
    <col min="78" max="78" width="8.140625" style="32" customWidth="1"/>
    <col min="79" max="79" width="8.5703125" customWidth="1"/>
    <col min="80" max="80" width="6.7109375" style="32" customWidth="1"/>
    <col min="81" max="81" width="8.28515625" customWidth="1"/>
    <col min="82" max="82" width="7.5703125" style="32" customWidth="1"/>
    <col min="83" max="83" width="7.140625" customWidth="1"/>
  </cols>
  <sheetData>
    <row r="1" spans="1:83" s="5" customFormat="1" hidden="1" x14ac:dyDescent="0.25">
      <c r="B1" s="74"/>
      <c r="C1" s="74"/>
      <c r="E1" s="228"/>
      <c r="F1" s="36"/>
      <c r="H1" s="36"/>
      <c r="J1" s="36"/>
      <c r="L1" s="36"/>
      <c r="M1" s="6" t="s">
        <v>61</v>
      </c>
      <c r="N1" s="94"/>
      <c r="O1" s="42"/>
      <c r="P1" s="94"/>
      <c r="R1" s="36"/>
      <c r="T1" s="36"/>
      <c r="V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V1" s="36"/>
      <c r="AX1" s="36"/>
      <c r="AZ1" s="36"/>
      <c r="BB1" s="36"/>
      <c r="BC1" s="36"/>
      <c r="BD1" s="36"/>
      <c r="BF1" s="36"/>
      <c r="BH1" s="36"/>
      <c r="BJ1" s="36"/>
      <c r="BL1" s="36"/>
      <c r="BM1" s="36"/>
      <c r="BN1" s="36"/>
      <c r="BP1" s="36"/>
      <c r="BR1" s="36"/>
      <c r="BT1" s="36"/>
      <c r="BV1" s="36"/>
      <c r="BW1" s="36"/>
      <c r="BX1" s="36"/>
      <c r="BZ1" s="36"/>
      <c r="CB1" s="36"/>
      <c r="CD1" s="36"/>
    </row>
    <row r="2" spans="1:83" s="5" customFormat="1" x14ac:dyDescent="0.25">
      <c r="B2" s="74"/>
      <c r="C2" s="74"/>
      <c r="E2" s="228"/>
      <c r="F2" s="36"/>
      <c r="H2" s="36"/>
      <c r="J2" s="36"/>
      <c r="L2" s="36"/>
      <c r="N2" s="36"/>
      <c r="O2" s="36"/>
      <c r="P2" s="36"/>
      <c r="R2" s="36"/>
      <c r="T2" s="36"/>
      <c r="V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89" t="s">
        <v>61</v>
      </c>
      <c r="AV2" s="389"/>
      <c r="AW2" s="389"/>
      <c r="AX2" s="94"/>
      <c r="AZ2" s="36"/>
      <c r="BB2" s="36"/>
      <c r="BC2" s="36"/>
      <c r="BD2" s="36"/>
      <c r="BF2" s="36"/>
      <c r="BH2" s="36"/>
      <c r="BJ2" s="36"/>
      <c r="BL2" s="36"/>
      <c r="BM2" s="36"/>
      <c r="BN2" s="36"/>
      <c r="BP2" s="36"/>
      <c r="BR2" s="36"/>
      <c r="BT2" s="36"/>
      <c r="BV2" s="36"/>
      <c r="BW2" s="36"/>
      <c r="BX2" s="36"/>
      <c r="BZ2" s="36"/>
      <c r="CB2" s="36"/>
      <c r="CD2" s="36"/>
    </row>
    <row r="3" spans="1:83" s="80" customFormat="1" ht="27.75" customHeight="1" x14ac:dyDescent="0.3">
      <c r="B3" s="411" t="s">
        <v>98</v>
      </c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1"/>
      <c r="AA3" s="411"/>
      <c r="AB3" s="411"/>
      <c r="AC3" s="411"/>
      <c r="AD3" s="411"/>
      <c r="AE3" s="411"/>
      <c r="AF3" s="411"/>
      <c r="AG3" s="411"/>
      <c r="AH3" s="411"/>
      <c r="AI3" s="411"/>
      <c r="AJ3" s="411"/>
      <c r="AK3" s="411"/>
      <c r="AL3" s="411"/>
      <c r="AM3" s="411"/>
      <c r="AN3" s="411"/>
      <c r="AO3" s="411"/>
      <c r="AP3" s="411"/>
      <c r="AQ3" s="411"/>
      <c r="AR3" s="411"/>
      <c r="AS3" s="411"/>
      <c r="AT3" s="411"/>
      <c r="AU3" s="411"/>
      <c r="AV3" s="411"/>
      <c r="AW3" s="411"/>
      <c r="AX3" s="411"/>
      <c r="AY3" s="411"/>
      <c r="AZ3" s="411"/>
      <c r="BA3" s="411"/>
      <c r="BB3" s="411"/>
      <c r="BC3" s="411"/>
      <c r="BD3" s="95"/>
    </row>
    <row r="5" spans="1:83" s="12" customFormat="1" x14ac:dyDescent="0.25">
      <c r="B5" s="74"/>
      <c r="C5" s="74"/>
      <c r="E5" s="218"/>
      <c r="F5" s="32"/>
      <c r="H5" s="32"/>
      <c r="J5" s="32"/>
      <c r="L5" s="32"/>
      <c r="N5" s="32"/>
      <c r="O5" s="32"/>
      <c r="P5" s="32"/>
      <c r="R5" s="32"/>
      <c r="T5" s="32"/>
      <c r="V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V5" s="32"/>
      <c r="AX5" s="32"/>
      <c r="AZ5" s="32"/>
      <c r="BB5" s="32"/>
      <c r="BC5" s="32"/>
      <c r="BD5" s="32"/>
      <c r="BF5" s="32"/>
      <c r="BH5" s="32"/>
      <c r="BJ5" s="32"/>
      <c r="BL5" s="32"/>
      <c r="BM5" s="32"/>
      <c r="BN5" s="32"/>
      <c r="BP5" s="32"/>
      <c r="BR5" s="32"/>
      <c r="BT5" s="32"/>
      <c r="BV5" s="32"/>
      <c r="BW5" s="32"/>
      <c r="BX5" s="32"/>
      <c r="BZ5" s="32"/>
      <c r="CB5" s="32"/>
      <c r="CD5" s="32"/>
    </row>
    <row r="6" spans="1:83" s="37" customFormat="1" ht="15" customHeight="1" x14ac:dyDescent="0.25">
      <c r="A6" s="390" t="s">
        <v>63</v>
      </c>
      <c r="B6" s="392" t="s">
        <v>79</v>
      </c>
      <c r="C6" s="408" t="s">
        <v>93</v>
      </c>
      <c r="D6" s="409"/>
      <c r="E6" s="409"/>
      <c r="F6" s="409"/>
      <c r="G6" s="409"/>
      <c r="H6" s="409"/>
      <c r="I6" s="409"/>
      <c r="J6" s="409"/>
      <c r="K6" s="409"/>
      <c r="L6" s="409"/>
      <c r="M6" s="410"/>
      <c r="N6" s="408" t="s">
        <v>94</v>
      </c>
      <c r="O6" s="409"/>
      <c r="P6" s="409"/>
      <c r="Q6" s="409"/>
      <c r="R6" s="409"/>
      <c r="S6" s="409"/>
      <c r="T6" s="409"/>
      <c r="U6" s="409"/>
      <c r="V6" s="409"/>
      <c r="W6" s="410"/>
      <c r="X6" s="408" t="s">
        <v>158</v>
      </c>
      <c r="Y6" s="409"/>
      <c r="Z6" s="409"/>
      <c r="AA6" s="409"/>
      <c r="AB6" s="409"/>
      <c r="AC6" s="409"/>
      <c r="AD6" s="409"/>
      <c r="AE6" s="409"/>
      <c r="AF6" s="409"/>
      <c r="AG6" s="410"/>
      <c r="AH6" s="408" t="s">
        <v>159</v>
      </c>
      <c r="AI6" s="409"/>
      <c r="AJ6" s="409"/>
      <c r="AK6" s="409"/>
      <c r="AL6" s="409"/>
      <c r="AM6" s="409"/>
      <c r="AN6" s="409"/>
      <c r="AO6" s="409"/>
      <c r="AP6" s="409"/>
      <c r="AQ6" s="410"/>
      <c r="AR6" s="408" t="s">
        <v>99</v>
      </c>
      <c r="AS6" s="409"/>
      <c r="AT6" s="409"/>
      <c r="AU6" s="409"/>
      <c r="AV6" s="409"/>
      <c r="AW6" s="409"/>
      <c r="AX6" s="409"/>
      <c r="AY6" s="409"/>
      <c r="AZ6" s="409"/>
      <c r="BA6" s="409"/>
      <c r="BB6" s="409"/>
      <c r="BC6" s="409"/>
      <c r="BD6" s="409"/>
      <c r="BE6" s="409"/>
      <c r="BF6" s="409"/>
      <c r="BG6" s="409"/>
      <c r="BH6" s="409"/>
      <c r="BI6" s="409"/>
      <c r="BJ6" s="409"/>
      <c r="BK6" s="409"/>
      <c r="BL6" s="409"/>
      <c r="BM6" s="409"/>
      <c r="BN6" s="409"/>
      <c r="BO6" s="409"/>
      <c r="BP6" s="409"/>
      <c r="BQ6" s="409"/>
      <c r="BR6" s="409"/>
      <c r="BS6" s="409"/>
      <c r="BT6" s="409"/>
      <c r="BU6" s="409"/>
      <c r="BV6" s="409"/>
      <c r="BW6" s="409"/>
      <c r="BX6" s="409"/>
      <c r="BY6" s="409"/>
      <c r="BZ6" s="409"/>
      <c r="CA6" s="409"/>
      <c r="CB6" s="409"/>
      <c r="CC6" s="409"/>
      <c r="CD6" s="409"/>
      <c r="CE6" s="410"/>
    </row>
    <row r="7" spans="1:83" s="37" customFormat="1" ht="16.5" customHeight="1" x14ac:dyDescent="0.25">
      <c r="A7" s="391"/>
      <c r="B7" s="393"/>
      <c r="C7" s="401" t="s">
        <v>64</v>
      </c>
      <c r="D7" s="402"/>
      <c r="E7" s="238"/>
      <c r="F7" s="412" t="s">
        <v>65</v>
      </c>
      <c r="G7" s="414"/>
      <c r="H7" s="414"/>
      <c r="I7" s="414"/>
      <c r="J7" s="414"/>
      <c r="K7" s="414"/>
      <c r="L7" s="414"/>
      <c r="M7" s="413"/>
      <c r="N7" s="401" t="s">
        <v>64</v>
      </c>
      <c r="O7" s="402"/>
      <c r="P7" s="412" t="s">
        <v>65</v>
      </c>
      <c r="Q7" s="414"/>
      <c r="R7" s="414"/>
      <c r="S7" s="414"/>
      <c r="T7" s="414"/>
      <c r="U7" s="414"/>
      <c r="V7" s="414"/>
      <c r="W7" s="413"/>
      <c r="X7" s="401" t="s">
        <v>64</v>
      </c>
      <c r="Y7" s="402"/>
      <c r="Z7" s="384" t="s">
        <v>65</v>
      </c>
      <c r="AA7" s="384"/>
      <c r="AB7" s="384"/>
      <c r="AC7" s="384"/>
      <c r="AD7" s="384"/>
      <c r="AE7" s="384"/>
      <c r="AF7" s="384"/>
      <c r="AG7" s="384"/>
      <c r="AH7" s="401" t="s">
        <v>64</v>
      </c>
      <c r="AI7" s="402"/>
      <c r="AJ7" s="384" t="s">
        <v>65</v>
      </c>
      <c r="AK7" s="384"/>
      <c r="AL7" s="384"/>
      <c r="AM7" s="384"/>
      <c r="AN7" s="384"/>
      <c r="AO7" s="384"/>
      <c r="AP7" s="384"/>
      <c r="AQ7" s="384"/>
      <c r="AR7" s="401" t="s">
        <v>64</v>
      </c>
      <c r="AS7" s="402"/>
      <c r="AT7" s="408" t="s">
        <v>95</v>
      </c>
      <c r="AU7" s="409"/>
      <c r="AV7" s="409"/>
      <c r="AW7" s="409"/>
      <c r="AX7" s="409"/>
      <c r="AY7" s="409"/>
      <c r="AZ7" s="409"/>
      <c r="BA7" s="410"/>
      <c r="BB7" s="401" t="s">
        <v>64</v>
      </c>
      <c r="BC7" s="402"/>
      <c r="BD7" s="408" t="s">
        <v>96</v>
      </c>
      <c r="BE7" s="409"/>
      <c r="BF7" s="409"/>
      <c r="BG7" s="409"/>
      <c r="BH7" s="409"/>
      <c r="BI7" s="409"/>
      <c r="BJ7" s="409"/>
      <c r="BK7" s="410"/>
      <c r="BL7" s="401" t="s">
        <v>64</v>
      </c>
      <c r="BM7" s="402"/>
      <c r="BN7" s="408" t="s">
        <v>164</v>
      </c>
      <c r="BO7" s="409"/>
      <c r="BP7" s="409"/>
      <c r="BQ7" s="409"/>
      <c r="BR7" s="409"/>
      <c r="BS7" s="409"/>
      <c r="BT7" s="409"/>
      <c r="BU7" s="410"/>
      <c r="BV7" s="401" t="s">
        <v>64</v>
      </c>
      <c r="BW7" s="402"/>
      <c r="BX7" s="408" t="s">
        <v>97</v>
      </c>
      <c r="BY7" s="409"/>
      <c r="BZ7" s="409"/>
      <c r="CA7" s="409"/>
      <c r="CB7" s="409"/>
      <c r="CC7" s="409"/>
      <c r="CD7" s="409"/>
      <c r="CE7" s="410"/>
    </row>
    <row r="8" spans="1:83" s="37" customFormat="1" ht="16.5" customHeight="1" x14ac:dyDescent="0.25">
      <c r="A8" s="391"/>
      <c r="B8" s="393"/>
      <c r="C8" s="403"/>
      <c r="D8" s="404"/>
      <c r="E8" s="249"/>
      <c r="F8" s="401" t="s">
        <v>0</v>
      </c>
      <c r="G8" s="415"/>
      <c r="H8" s="415"/>
      <c r="I8" s="402"/>
      <c r="J8" s="401" t="s">
        <v>1</v>
      </c>
      <c r="K8" s="402"/>
      <c r="L8" s="401" t="s">
        <v>2</v>
      </c>
      <c r="M8" s="402"/>
      <c r="N8" s="403"/>
      <c r="O8" s="404"/>
      <c r="P8" s="384" t="s">
        <v>0</v>
      </c>
      <c r="Q8" s="384"/>
      <c r="R8" s="384"/>
      <c r="S8" s="384"/>
      <c r="T8" s="401" t="s">
        <v>1</v>
      </c>
      <c r="U8" s="402"/>
      <c r="V8" s="401" t="s">
        <v>2</v>
      </c>
      <c r="W8" s="402"/>
      <c r="X8" s="403"/>
      <c r="Y8" s="404"/>
      <c r="Z8" s="384" t="s">
        <v>0</v>
      </c>
      <c r="AA8" s="384"/>
      <c r="AB8" s="384"/>
      <c r="AC8" s="384"/>
      <c r="AD8" s="401" t="s">
        <v>1</v>
      </c>
      <c r="AE8" s="402"/>
      <c r="AF8" s="401" t="s">
        <v>2</v>
      </c>
      <c r="AG8" s="402"/>
      <c r="AH8" s="403"/>
      <c r="AI8" s="404"/>
      <c r="AJ8" s="384" t="s">
        <v>0</v>
      </c>
      <c r="AK8" s="384"/>
      <c r="AL8" s="384"/>
      <c r="AM8" s="384"/>
      <c r="AN8" s="401" t="s">
        <v>1</v>
      </c>
      <c r="AO8" s="402"/>
      <c r="AP8" s="401" t="s">
        <v>2</v>
      </c>
      <c r="AQ8" s="402"/>
      <c r="AR8" s="403"/>
      <c r="AS8" s="404"/>
      <c r="AT8" s="384" t="s">
        <v>0</v>
      </c>
      <c r="AU8" s="384"/>
      <c r="AV8" s="384"/>
      <c r="AW8" s="384"/>
      <c r="AX8" s="401" t="s">
        <v>1</v>
      </c>
      <c r="AY8" s="402"/>
      <c r="AZ8" s="401" t="s">
        <v>2</v>
      </c>
      <c r="BA8" s="402"/>
      <c r="BB8" s="403"/>
      <c r="BC8" s="404"/>
      <c r="BD8" s="384" t="s">
        <v>0</v>
      </c>
      <c r="BE8" s="384"/>
      <c r="BF8" s="384"/>
      <c r="BG8" s="384"/>
      <c r="BH8" s="401" t="s">
        <v>1</v>
      </c>
      <c r="BI8" s="402"/>
      <c r="BJ8" s="401" t="s">
        <v>2</v>
      </c>
      <c r="BK8" s="402"/>
      <c r="BL8" s="403"/>
      <c r="BM8" s="404"/>
      <c r="BN8" s="384" t="s">
        <v>0</v>
      </c>
      <c r="BO8" s="384"/>
      <c r="BP8" s="384"/>
      <c r="BQ8" s="384"/>
      <c r="BR8" s="401" t="s">
        <v>1</v>
      </c>
      <c r="BS8" s="402"/>
      <c r="BT8" s="401" t="s">
        <v>2</v>
      </c>
      <c r="BU8" s="402"/>
      <c r="BV8" s="403"/>
      <c r="BW8" s="404"/>
      <c r="BX8" s="384" t="s">
        <v>0</v>
      </c>
      <c r="BY8" s="384"/>
      <c r="BZ8" s="384"/>
      <c r="CA8" s="384"/>
      <c r="CB8" s="401" t="s">
        <v>1</v>
      </c>
      <c r="CC8" s="402"/>
      <c r="CD8" s="401" t="s">
        <v>2</v>
      </c>
      <c r="CE8" s="402"/>
    </row>
    <row r="9" spans="1:83" s="37" customFormat="1" ht="46.5" customHeight="1" x14ac:dyDescent="0.25">
      <c r="A9" s="391"/>
      <c r="B9" s="393"/>
      <c r="C9" s="405"/>
      <c r="D9" s="406"/>
      <c r="E9" s="237"/>
      <c r="F9" s="384" t="s">
        <v>3</v>
      </c>
      <c r="G9" s="384"/>
      <c r="H9" s="412" t="s">
        <v>62</v>
      </c>
      <c r="I9" s="413"/>
      <c r="J9" s="405"/>
      <c r="K9" s="406"/>
      <c r="L9" s="405"/>
      <c r="M9" s="406"/>
      <c r="N9" s="405"/>
      <c r="O9" s="406"/>
      <c r="P9" s="384" t="s">
        <v>3</v>
      </c>
      <c r="Q9" s="384"/>
      <c r="R9" s="412" t="s">
        <v>62</v>
      </c>
      <c r="S9" s="413"/>
      <c r="T9" s="405"/>
      <c r="U9" s="406"/>
      <c r="V9" s="405"/>
      <c r="W9" s="406"/>
      <c r="X9" s="405"/>
      <c r="Y9" s="406"/>
      <c r="Z9" s="405" t="s">
        <v>3</v>
      </c>
      <c r="AA9" s="406"/>
      <c r="AB9" s="412" t="s">
        <v>62</v>
      </c>
      <c r="AC9" s="413"/>
      <c r="AD9" s="405"/>
      <c r="AE9" s="406"/>
      <c r="AF9" s="405"/>
      <c r="AG9" s="406"/>
      <c r="AH9" s="405"/>
      <c r="AI9" s="406"/>
      <c r="AJ9" s="405" t="s">
        <v>3</v>
      </c>
      <c r="AK9" s="406"/>
      <c r="AL9" s="412" t="s">
        <v>62</v>
      </c>
      <c r="AM9" s="413"/>
      <c r="AN9" s="405"/>
      <c r="AO9" s="406"/>
      <c r="AP9" s="405"/>
      <c r="AQ9" s="406"/>
      <c r="AR9" s="405"/>
      <c r="AS9" s="406"/>
      <c r="AT9" s="405" t="s">
        <v>3</v>
      </c>
      <c r="AU9" s="406"/>
      <c r="AV9" s="412" t="s">
        <v>62</v>
      </c>
      <c r="AW9" s="413"/>
      <c r="AX9" s="405"/>
      <c r="AY9" s="406"/>
      <c r="AZ9" s="405"/>
      <c r="BA9" s="406"/>
      <c r="BB9" s="405"/>
      <c r="BC9" s="406"/>
      <c r="BD9" s="405" t="s">
        <v>3</v>
      </c>
      <c r="BE9" s="406"/>
      <c r="BF9" s="412" t="s">
        <v>62</v>
      </c>
      <c r="BG9" s="413"/>
      <c r="BH9" s="405"/>
      <c r="BI9" s="406"/>
      <c r="BJ9" s="405"/>
      <c r="BK9" s="406"/>
      <c r="BL9" s="405"/>
      <c r="BM9" s="406"/>
      <c r="BN9" s="405" t="s">
        <v>3</v>
      </c>
      <c r="BO9" s="406"/>
      <c r="BP9" s="412" t="s">
        <v>62</v>
      </c>
      <c r="BQ9" s="413"/>
      <c r="BR9" s="405"/>
      <c r="BS9" s="406"/>
      <c r="BT9" s="405"/>
      <c r="BU9" s="406"/>
      <c r="BV9" s="405"/>
      <c r="BW9" s="406"/>
      <c r="BX9" s="405" t="s">
        <v>3</v>
      </c>
      <c r="BY9" s="406"/>
      <c r="BZ9" s="412" t="s">
        <v>62</v>
      </c>
      <c r="CA9" s="413"/>
      <c r="CB9" s="405"/>
      <c r="CC9" s="406"/>
      <c r="CD9" s="405"/>
      <c r="CE9" s="406"/>
    </row>
    <row r="10" spans="1:83" s="37" customFormat="1" ht="17.25" customHeight="1" x14ac:dyDescent="0.25">
      <c r="A10" s="407"/>
      <c r="B10" s="394"/>
      <c r="C10" s="104">
        <v>2017</v>
      </c>
      <c r="D10" s="104">
        <v>2018</v>
      </c>
      <c r="E10" s="104"/>
      <c r="F10" s="104">
        <v>2017</v>
      </c>
      <c r="G10" s="104">
        <v>2018</v>
      </c>
      <c r="H10" s="104">
        <v>2017</v>
      </c>
      <c r="I10" s="104">
        <v>2018</v>
      </c>
      <c r="J10" s="104">
        <v>2017</v>
      </c>
      <c r="K10" s="104">
        <v>2018</v>
      </c>
      <c r="L10" s="104">
        <v>2017</v>
      </c>
      <c r="M10" s="104">
        <v>2018</v>
      </c>
      <c r="N10" s="104">
        <v>2017</v>
      </c>
      <c r="O10" s="104">
        <v>2018</v>
      </c>
      <c r="P10" s="104">
        <v>2017</v>
      </c>
      <c r="Q10" s="104">
        <v>2018</v>
      </c>
      <c r="R10" s="104">
        <v>2017</v>
      </c>
      <c r="S10" s="104">
        <v>2018</v>
      </c>
      <c r="T10" s="104">
        <v>2017</v>
      </c>
      <c r="U10" s="104">
        <v>2018</v>
      </c>
      <c r="V10" s="104">
        <v>2017</v>
      </c>
      <c r="W10" s="104">
        <v>2018</v>
      </c>
      <c r="X10" s="104">
        <v>2017</v>
      </c>
      <c r="Y10" s="104">
        <v>2018</v>
      </c>
      <c r="Z10" s="104">
        <v>2017</v>
      </c>
      <c r="AA10" s="104">
        <v>2018</v>
      </c>
      <c r="AB10" s="104">
        <v>2017</v>
      </c>
      <c r="AC10" s="104">
        <v>2018</v>
      </c>
      <c r="AD10" s="104">
        <v>2017</v>
      </c>
      <c r="AE10" s="104">
        <v>2018</v>
      </c>
      <c r="AF10" s="104">
        <v>2017</v>
      </c>
      <c r="AG10" s="104">
        <v>2018</v>
      </c>
      <c r="AH10" s="104">
        <v>2017</v>
      </c>
      <c r="AI10" s="104">
        <v>2018</v>
      </c>
      <c r="AJ10" s="104">
        <v>2017</v>
      </c>
      <c r="AK10" s="104">
        <v>2018</v>
      </c>
      <c r="AL10" s="104">
        <v>2017</v>
      </c>
      <c r="AM10" s="104">
        <v>2018</v>
      </c>
      <c r="AN10" s="104">
        <v>2017</v>
      </c>
      <c r="AO10" s="104">
        <v>2018</v>
      </c>
      <c r="AP10" s="104">
        <v>2017</v>
      </c>
      <c r="AQ10" s="104">
        <v>2018</v>
      </c>
      <c r="AR10" s="104">
        <v>2017</v>
      </c>
      <c r="AS10" s="104">
        <v>2018</v>
      </c>
      <c r="AT10" s="104">
        <v>2017</v>
      </c>
      <c r="AU10" s="104">
        <v>2018</v>
      </c>
      <c r="AV10" s="104">
        <v>2017</v>
      </c>
      <c r="AW10" s="104">
        <v>2018</v>
      </c>
      <c r="AX10" s="104">
        <v>2017</v>
      </c>
      <c r="AY10" s="104">
        <v>2018</v>
      </c>
      <c r="AZ10" s="104">
        <v>2017</v>
      </c>
      <c r="BA10" s="104">
        <v>2018</v>
      </c>
      <c r="BB10" s="104">
        <v>2017</v>
      </c>
      <c r="BC10" s="104">
        <v>2018</v>
      </c>
      <c r="BD10" s="104">
        <v>2017</v>
      </c>
      <c r="BE10" s="104">
        <v>2018</v>
      </c>
      <c r="BF10" s="104">
        <v>2017</v>
      </c>
      <c r="BG10" s="104">
        <v>2018</v>
      </c>
      <c r="BH10" s="104">
        <v>2017</v>
      </c>
      <c r="BI10" s="104">
        <v>2018</v>
      </c>
      <c r="BJ10" s="104">
        <v>2017</v>
      </c>
      <c r="BK10" s="104">
        <v>2018</v>
      </c>
      <c r="BL10" s="104">
        <v>2017</v>
      </c>
      <c r="BM10" s="104">
        <v>2018</v>
      </c>
      <c r="BN10" s="104">
        <v>2017</v>
      </c>
      <c r="BO10" s="104">
        <v>2018</v>
      </c>
      <c r="BP10" s="104">
        <v>2017</v>
      </c>
      <c r="BQ10" s="104">
        <v>2018</v>
      </c>
      <c r="BR10" s="104">
        <v>2017</v>
      </c>
      <c r="BS10" s="104">
        <v>2018</v>
      </c>
      <c r="BT10" s="104">
        <v>2017</v>
      </c>
      <c r="BU10" s="104">
        <v>2018</v>
      </c>
      <c r="BV10" s="104">
        <v>2017</v>
      </c>
      <c r="BW10" s="104">
        <v>2018</v>
      </c>
      <c r="BX10" s="104">
        <v>2017</v>
      </c>
      <c r="BY10" s="104">
        <v>2018</v>
      </c>
      <c r="BZ10" s="104">
        <v>2017</v>
      </c>
      <c r="CA10" s="104">
        <v>2018</v>
      </c>
      <c r="CB10" s="104">
        <v>2017</v>
      </c>
      <c r="CC10" s="104">
        <v>2018</v>
      </c>
      <c r="CD10" s="104">
        <v>2017</v>
      </c>
      <c r="CE10" s="104">
        <v>2018</v>
      </c>
    </row>
    <row r="11" spans="1:83" s="22" customFormat="1" ht="11.25" x14ac:dyDescent="0.2">
      <c r="A11" s="17">
        <v>1</v>
      </c>
      <c r="B11" s="15">
        <v>2</v>
      </c>
      <c r="C11" s="15">
        <v>3</v>
      </c>
      <c r="D11" s="17">
        <v>4</v>
      </c>
      <c r="E11" s="229"/>
      <c r="F11" s="17">
        <v>5</v>
      </c>
      <c r="G11" s="14">
        <v>6</v>
      </c>
      <c r="H11" s="14">
        <v>7</v>
      </c>
      <c r="I11" s="14">
        <v>8</v>
      </c>
      <c r="J11" s="14">
        <v>9</v>
      </c>
      <c r="K11" s="14">
        <v>10</v>
      </c>
      <c r="L11" s="14">
        <v>11</v>
      </c>
      <c r="M11" s="14">
        <v>12</v>
      </c>
      <c r="N11" s="14">
        <v>13</v>
      </c>
      <c r="O11" s="17">
        <v>14</v>
      </c>
      <c r="P11" s="17">
        <v>15</v>
      </c>
      <c r="Q11" s="17">
        <v>16</v>
      </c>
      <c r="R11" s="17">
        <v>17</v>
      </c>
      <c r="S11" s="17">
        <v>18</v>
      </c>
      <c r="T11" s="17">
        <v>19</v>
      </c>
      <c r="U11" s="17">
        <v>20</v>
      </c>
      <c r="V11" s="17">
        <v>21</v>
      </c>
      <c r="W11" s="17">
        <v>22</v>
      </c>
      <c r="X11" s="17">
        <v>23</v>
      </c>
      <c r="Y11" s="17">
        <v>24</v>
      </c>
      <c r="Z11" s="17">
        <v>25</v>
      </c>
      <c r="AA11" s="17">
        <v>26</v>
      </c>
      <c r="AB11" s="17">
        <v>27</v>
      </c>
      <c r="AC11" s="17">
        <v>28</v>
      </c>
      <c r="AD11" s="17">
        <v>29</v>
      </c>
      <c r="AE11" s="17">
        <v>30</v>
      </c>
      <c r="AF11" s="17">
        <v>31</v>
      </c>
      <c r="AG11" s="17">
        <v>32</v>
      </c>
      <c r="AH11" s="17">
        <v>33</v>
      </c>
      <c r="AI11" s="17">
        <v>34</v>
      </c>
      <c r="AJ11" s="17">
        <v>35</v>
      </c>
      <c r="AK11" s="17">
        <v>36</v>
      </c>
      <c r="AL11" s="17">
        <v>37</v>
      </c>
      <c r="AM11" s="17">
        <v>38</v>
      </c>
      <c r="AN11" s="17">
        <v>39</v>
      </c>
      <c r="AO11" s="17">
        <v>40</v>
      </c>
      <c r="AP11" s="17">
        <v>41</v>
      </c>
      <c r="AQ11" s="17">
        <v>42</v>
      </c>
      <c r="AR11" s="17">
        <v>43</v>
      </c>
      <c r="AS11" s="17">
        <v>44</v>
      </c>
      <c r="AT11" s="17">
        <v>45</v>
      </c>
      <c r="AU11" s="17">
        <v>46</v>
      </c>
      <c r="AV11" s="17">
        <v>47</v>
      </c>
      <c r="AW11" s="17">
        <v>48</v>
      </c>
      <c r="AX11" s="17">
        <v>49</v>
      </c>
      <c r="AY11" s="17">
        <v>50</v>
      </c>
      <c r="AZ11" s="17">
        <v>51</v>
      </c>
      <c r="BA11" s="17">
        <v>52</v>
      </c>
      <c r="BB11" s="17">
        <v>53</v>
      </c>
      <c r="BC11" s="17">
        <v>54</v>
      </c>
      <c r="BD11" s="17">
        <v>55</v>
      </c>
      <c r="BE11" s="17">
        <v>56</v>
      </c>
      <c r="BF11" s="17">
        <v>57</v>
      </c>
      <c r="BG11" s="17">
        <v>58</v>
      </c>
      <c r="BH11" s="17">
        <v>59</v>
      </c>
      <c r="BI11" s="17">
        <v>60</v>
      </c>
      <c r="BJ11" s="17">
        <v>61</v>
      </c>
      <c r="BK11" s="17">
        <v>62</v>
      </c>
      <c r="BL11" s="17">
        <v>63</v>
      </c>
      <c r="BM11" s="17">
        <v>64</v>
      </c>
      <c r="BN11" s="17">
        <v>65</v>
      </c>
      <c r="BO11" s="17">
        <v>66</v>
      </c>
      <c r="BP11" s="17">
        <v>67</v>
      </c>
      <c r="BQ11" s="17">
        <v>68</v>
      </c>
      <c r="BR11" s="17">
        <v>69</v>
      </c>
      <c r="BS11" s="17">
        <v>70</v>
      </c>
      <c r="BT11" s="17">
        <v>71</v>
      </c>
      <c r="BU11" s="17">
        <v>72</v>
      </c>
      <c r="BV11" s="17">
        <v>73</v>
      </c>
      <c r="BW11" s="17">
        <v>74</v>
      </c>
      <c r="BX11" s="17">
        <v>75</v>
      </c>
      <c r="BY11" s="17">
        <v>76</v>
      </c>
      <c r="BZ11" s="17">
        <v>77</v>
      </c>
      <c r="CA11" s="17">
        <v>78</v>
      </c>
      <c r="CB11" s="17">
        <v>79</v>
      </c>
      <c r="CC11" s="17">
        <v>80</v>
      </c>
      <c r="CD11" s="17">
        <v>81</v>
      </c>
      <c r="CE11" s="17">
        <v>82</v>
      </c>
    </row>
    <row r="12" spans="1:83" s="22" customFormat="1" ht="21.75" customHeight="1" x14ac:dyDescent="0.2">
      <c r="A12" s="17">
        <v>1</v>
      </c>
      <c r="B12" s="142" t="s">
        <v>185</v>
      </c>
      <c r="C12" s="243">
        <v>45</v>
      </c>
      <c r="D12" s="246">
        <v>53</v>
      </c>
      <c r="E12" s="246">
        <f>G12+K12+M12</f>
        <v>53</v>
      </c>
      <c r="F12" s="246">
        <v>6</v>
      </c>
      <c r="G12" s="240">
        <v>11</v>
      </c>
      <c r="H12" s="240"/>
      <c r="I12" s="240">
        <v>11</v>
      </c>
      <c r="J12" s="240">
        <v>9</v>
      </c>
      <c r="K12" s="240">
        <v>10</v>
      </c>
      <c r="L12" s="240">
        <v>30</v>
      </c>
      <c r="M12" s="240">
        <v>32</v>
      </c>
      <c r="N12" s="240">
        <v>25</v>
      </c>
      <c r="O12" s="246">
        <v>26</v>
      </c>
      <c r="P12" s="246">
        <v>3</v>
      </c>
      <c r="Q12" s="246">
        <v>3</v>
      </c>
      <c r="R12" s="246"/>
      <c r="S12" s="246"/>
      <c r="T12" s="246"/>
      <c r="U12" s="246"/>
      <c r="V12" s="246">
        <v>22</v>
      </c>
      <c r="W12" s="246">
        <v>23</v>
      </c>
      <c r="X12" s="246">
        <v>19</v>
      </c>
      <c r="Y12" s="246">
        <v>19</v>
      </c>
      <c r="Z12" s="246">
        <v>1</v>
      </c>
      <c r="AA12" s="246">
        <v>1</v>
      </c>
      <c r="AB12" s="246"/>
      <c r="AC12" s="246"/>
      <c r="AD12" s="246">
        <v>6</v>
      </c>
      <c r="AE12" s="246">
        <v>6</v>
      </c>
      <c r="AF12" s="246">
        <v>13</v>
      </c>
      <c r="AG12" s="246">
        <v>13</v>
      </c>
      <c r="AH12" s="246">
        <v>19</v>
      </c>
      <c r="AI12" s="246">
        <v>19</v>
      </c>
      <c r="AJ12" s="246">
        <v>3</v>
      </c>
      <c r="AK12" s="246"/>
      <c r="AL12" s="246"/>
      <c r="AM12" s="246"/>
      <c r="AN12" s="246">
        <v>4</v>
      </c>
      <c r="AO12" s="246">
        <v>3</v>
      </c>
      <c r="AP12" s="246">
        <v>12</v>
      </c>
      <c r="AQ12" s="246">
        <v>16</v>
      </c>
      <c r="AR12" s="246">
        <v>1</v>
      </c>
      <c r="AS12" s="246">
        <v>1</v>
      </c>
      <c r="AT12" s="246">
        <v>1</v>
      </c>
      <c r="AU12" s="246">
        <v>1</v>
      </c>
      <c r="AV12" s="246">
        <v>1</v>
      </c>
      <c r="AW12" s="246"/>
      <c r="AX12" s="246"/>
      <c r="AY12" s="246"/>
      <c r="AZ12" s="246"/>
      <c r="BA12" s="246"/>
      <c r="BB12" s="246">
        <v>1</v>
      </c>
      <c r="BC12" s="246">
        <v>1</v>
      </c>
      <c r="BD12" s="246">
        <v>1</v>
      </c>
      <c r="BE12" s="246">
        <v>1</v>
      </c>
      <c r="BF12" s="246"/>
      <c r="BG12" s="246"/>
      <c r="BH12" s="246">
        <v>1</v>
      </c>
      <c r="BI12" s="246"/>
      <c r="BJ12" s="246"/>
      <c r="BK12" s="246"/>
      <c r="BL12" s="246">
        <v>3</v>
      </c>
      <c r="BM12" s="246">
        <v>3</v>
      </c>
      <c r="BN12" s="246">
        <v>3</v>
      </c>
      <c r="BO12" s="246">
        <v>3</v>
      </c>
      <c r="BP12" s="246"/>
      <c r="BQ12" s="246"/>
      <c r="BR12" s="246"/>
      <c r="BS12" s="246"/>
      <c r="BT12" s="246"/>
      <c r="BU12" s="246"/>
      <c r="BV12" s="246">
        <v>3</v>
      </c>
      <c r="BW12" s="246">
        <v>3</v>
      </c>
      <c r="BX12" s="246">
        <v>3</v>
      </c>
      <c r="BY12" s="246">
        <v>3</v>
      </c>
      <c r="BZ12" s="246"/>
      <c r="CA12" s="246"/>
      <c r="CB12" s="246">
        <v>1</v>
      </c>
      <c r="CC12" s="246">
        <v>1</v>
      </c>
      <c r="CD12" s="246"/>
      <c r="CE12" s="246"/>
    </row>
    <row r="13" spans="1:83" s="22" customFormat="1" ht="30" x14ac:dyDescent="0.25">
      <c r="A13" s="17">
        <f>A12+1</f>
        <v>2</v>
      </c>
      <c r="B13" s="149" t="s">
        <v>186</v>
      </c>
      <c r="C13" s="213">
        <v>73</v>
      </c>
      <c r="D13" s="221">
        <v>77</v>
      </c>
      <c r="E13" s="246">
        <f t="shared" ref="E13:E60" si="0">G13+K13+M13</f>
        <v>77</v>
      </c>
      <c r="F13" s="221">
        <v>1</v>
      </c>
      <c r="G13" s="222">
        <v>4</v>
      </c>
      <c r="H13" s="222"/>
      <c r="I13" s="222">
        <v>4</v>
      </c>
      <c r="J13" s="222">
        <v>12</v>
      </c>
      <c r="K13" s="222">
        <v>13</v>
      </c>
      <c r="L13" s="222">
        <v>60</v>
      </c>
      <c r="M13" s="222">
        <v>60</v>
      </c>
      <c r="N13" s="222">
        <v>42</v>
      </c>
      <c r="O13" s="222">
        <v>39</v>
      </c>
      <c r="P13" s="222">
        <v>9</v>
      </c>
      <c r="Q13" s="221">
        <v>2</v>
      </c>
      <c r="R13" s="221"/>
      <c r="S13" s="221"/>
      <c r="T13" s="221">
        <v>18</v>
      </c>
      <c r="U13" s="221">
        <v>16</v>
      </c>
      <c r="V13" s="221">
        <v>15</v>
      </c>
      <c r="W13" s="221">
        <v>21</v>
      </c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>
        <v>47</v>
      </c>
      <c r="AI13" s="221">
        <v>48</v>
      </c>
      <c r="AJ13" s="221">
        <v>1</v>
      </c>
      <c r="AK13" s="221">
        <v>3</v>
      </c>
      <c r="AL13" s="221"/>
      <c r="AM13" s="221">
        <v>3</v>
      </c>
      <c r="AN13" s="221">
        <v>8</v>
      </c>
      <c r="AO13" s="221">
        <v>8</v>
      </c>
      <c r="AP13" s="221">
        <v>38</v>
      </c>
      <c r="AQ13" s="221">
        <v>37</v>
      </c>
      <c r="AR13" s="221">
        <v>1</v>
      </c>
      <c r="AS13" s="221">
        <v>1</v>
      </c>
      <c r="AT13" s="221"/>
      <c r="AU13" s="221"/>
      <c r="AV13" s="221"/>
      <c r="AW13" s="221"/>
      <c r="AX13" s="221">
        <v>1</v>
      </c>
      <c r="AY13" s="221"/>
      <c r="AZ13" s="221"/>
      <c r="BA13" s="221">
        <v>1</v>
      </c>
      <c r="BB13" s="221">
        <v>1</v>
      </c>
      <c r="BC13" s="221">
        <v>2</v>
      </c>
      <c r="BD13" s="221"/>
      <c r="BE13" s="221">
        <v>1</v>
      </c>
      <c r="BF13" s="221"/>
      <c r="BG13" s="221">
        <v>1</v>
      </c>
      <c r="BH13" s="221"/>
      <c r="BI13" s="221"/>
      <c r="BJ13" s="221">
        <v>1</v>
      </c>
      <c r="BK13" s="221">
        <v>1</v>
      </c>
      <c r="BL13" s="221">
        <v>23</v>
      </c>
      <c r="BM13" s="221">
        <v>23</v>
      </c>
      <c r="BN13" s="221">
        <v>1</v>
      </c>
      <c r="BO13" s="221"/>
      <c r="BP13" s="221"/>
      <c r="BQ13" s="221"/>
      <c r="BR13" s="221">
        <v>7</v>
      </c>
      <c r="BS13" s="221">
        <v>6</v>
      </c>
      <c r="BT13" s="221">
        <v>15</v>
      </c>
      <c r="BU13" s="221">
        <v>17</v>
      </c>
      <c r="BV13" s="221"/>
      <c r="BW13" s="221"/>
      <c r="BX13" s="221"/>
      <c r="BY13" s="221"/>
      <c r="BZ13" s="221"/>
      <c r="CA13" s="221"/>
      <c r="CB13" s="221"/>
      <c r="CC13" s="221"/>
      <c r="CD13" s="221"/>
      <c r="CE13" s="155"/>
    </row>
    <row r="14" spans="1:83" s="22" customFormat="1" ht="30" x14ac:dyDescent="0.2">
      <c r="A14" s="17">
        <f t="shared" ref="A14:A60" si="1">A13+1</f>
        <v>3</v>
      </c>
      <c r="B14" s="149" t="s">
        <v>187</v>
      </c>
      <c r="C14" s="213">
        <v>32</v>
      </c>
      <c r="D14" s="221">
        <v>35</v>
      </c>
      <c r="E14" s="246">
        <f t="shared" si="0"/>
        <v>35</v>
      </c>
      <c r="F14" s="221">
        <v>2</v>
      </c>
      <c r="G14" s="222">
        <v>5</v>
      </c>
      <c r="H14" s="222"/>
      <c r="I14" s="222">
        <v>3</v>
      </c>
      <c r="J14" s="222">
        <v>15</v>
      </c>
      <c r="K14" s="222"/>
      <c r="L14" s="222">
        <v>15</v>
      </c>
      <c r="M14" s="222">
        <v>30</v>
      </c>
      <c r="N14" s="174">
        <v>11</v>
      </c>
      <c r="O14" s="174">
        <v>11</v>
      </c>
      <c r="P14" s="174">
        <v>4</v>
      </c>
      <c r="Q14" s="205">
        <v>4</v>
      </c>
      <c r="R14" s="205"/>
      <c r="S14" s="205"/>
      <c r="T14" s="205">
        <v>7</v>
      </c>
      <c r="U14" s="205">
        <v>7</v>
      </c>
      <c r="V14" s="217"/>
      <c r="W14" s="217"/>
      <c r="X14" s="205">
        <v>11</v>
      </c>
      <c r="Y14" s="205">
        <v>11</v>
      </c>
      <c r="Z14" s="205">
        <v>3</v>
      </c>
      <c r="AA14" s="205"/>
      <c r="AB14" s="205"/>
      <c r="AC14" s="205"/>
      <c r="AD14" s="205">
        <v>1</v>
      </c>
      <c r="AE14" s="205">
        <v>4</v>
      </c>
      <c r="AF14" s="205">
        <v>7</v>
      </c>
      <c r="AG14" s="205">
        <v>7</v>
      </c>
      <c r="AH14" s="221">
        <v>11</v>
      </c>
      <c r="AI14" s="221">
        <v>10</v>
      </c>
      <c r="AJ14" s="221">
        <v>2</v>
      </c>
      <c r="AK14" s="221">
        <v>1</v>
      </c>
      <c r="AL14" s="221"/>
      <c r="AM14" s="221"/>
      <c r="AN14" s="215">
        <v>5</v>
      </c>
      <c r="AO14" s="215">
        <v>5</v>
      </c>
      <c r="AP14" s="215">
        <v>4</v>
      </c>
      <c r="AQ14" s="221">
        <v>4</v>
      </c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>
        <v>2</v>
      </c>
      <c r="BC14" s="221">
        <v>3</v>
      </c>
      <c r="BD14" s="221"/>
      <c r="BE14" s="221">
        <v>1</v>
      </c>
      <c r="BF14" s="221"/>
      <c r="BG14" s="221">
        <v>1</v>
      </c>
      <c r="BH14" s="221"/>
      <c r="BI14" s="221"/>
      <c r="BJ14" s="221">
        <v>2</v>
      </c>
      <c r="BK14" s="221">
        <v>2</v>
      </c>
      <c r="BL14" s="221"/>
      <c r="BM14" s="221"/>
      <c r="BN14" s="221"/>
      <c r="BO14" s="221"/>
      <c r="BP14" s="221"/>
      <c r="BQ14" s="221"/>
      <c r="BR14" s="221"/>
      <c r="BS14" s="221"/>
      <c r="BT14" s="221"/>
      <c r="BU14" s="221"/>
      <c r="BV14" s="221">
        <v>2</v>
      </c>
      <c r="BW14" s="221">
        <v>2</v>
      </c>
      <c r="BX14" s="221"/>
      <c r="BY14" s="221"/>
      <c r="BZ14" s="221"/>
      <c r="CA14" s="221"/>
      <c r="CB14" s="221">
        <v>1</v>
      </c>
      <c r="CC14" s="221"/>
      <c r="CD14" s="221">
        <v>1</v>
      </c>
      <c r="CE14" s="221">
        <v>2</v>
      </c>
    </row>
    <row r="15" spans="1:83" s="22" customFormat="1" ht="30" x14ac:dyDescent="0.2">
      <c r="A15" s="17">
        <f t="shared" si="1"/>
        <v>4</v>
      </c>
      <c r="B15" s="142" t="s">
        <v>188</v>
      </c>
      <c r="C15" s="213">
        <v>56</v>
      </c>
      <c r="D15" s="221">
        <v>55</v>
      </c>
      <c r="E15" s="246">
        <f t="shared" si="0"/>
        <v>55</v>
      </c>
      <c r="F15" s="221">
        <v>10</v>
      </c>
      <c r="G15" s="222">
        <v>9</v>
      </c>
      <c r="H15" s="222">
        <v>1</v>
      </c>
      <c r="I15" s="222">
        <v>3</v>
      </c>
      <c r="J15" s="222">
        <v>25</v>
      </c>
      <c r="K15" s="222">
        <v>17</v>
      </c>
      <c r="L15" s="222">
        <v>21</v>
      </c>
      <c r="M15" s="222">
        <v>29</v>
      </c>
      <c r="N15" s="222">
        <v>20</v>
      </c>
      <c r="O15" s="222">
        <v>20</v>
      </c>
      <c r="P15" s="222">
        <v>5</v>
      </c>
      <c r="Q15" s="221">
        <v>5</v>
      </c>
      <c r="R15" s="221"/>
      <c r="S15" s="221"/>
      <c r="T15" s="221">
        <v>12</v>
      </c>
      <c r="U15" s="221">
        <v>10</v>
      </c>
      <c r="V15" s="221">
        <v>3</v>
      </c>
      <c r="W15" s="221">
        <v>5</v>
      </c>
      <c r="X15" s="221">
        <v>38</v>
      </c>
      <c r="Y15" s="221">
        <v>38</v>
      </c>
      <c r="Z15" s="221">
        <v>7</v>
      </c>
      <c r="AA15" s="221">
        <v>11</v>
      </c>
      <c r="AB15" s="221"/>
      <c r="AC15" s="221">
        <v>4</v>
      </c>
      <c r="AD15" s="221">
        <v>21</v>
      </c>
      <c r="AE15" s="221">
        <v>14</v>
      </c>
      <c r="AF15" s="221">
        <v>10</v>
      </c>
      <c r="AG15" s="221">
        <v>13</v>
      </c>
      <c r="AH15" s="221">
        <v>35</v>
      </c>
      <c r="AI15" s="221">
        <v>34</v>
      </c>
      <c r="AJ15" s="221">
        <v>5</v>
      </c>
      <c r="AK15" s="221">
        <v>5</v>
      </c>
      <c r="AL15" s="221"/>
      <c r="AM15" s="221">
        <v>2</v>
      </c>
      <c r="AN15" s="221">
        <v>14</v>
      </c>
      <c r="AO15" s="221">
        <v>16</v>
      </c>
      <c r="AP15" s="221">
        <v>16</v>
      </c>
      <c r="AQ15" s="221">
        <v>13</v>
      </c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>
        <v>2</v>
      </c>
      <c r="BC15" s="221">
        <v>2</v>
      </c>
      <c r="BD15" s="221">
        <v>1</v>
      </c>
      <c r="BE15" s="221">
        <v>1</v>
      </c>
      <c r="BF15" s="221"/>
      <c r="BG15" s="221"/>
      <c r="BH15" s="221">
        <v>1</v>
      </c>
      <c r="BI15" s="221">
        <v>1</v>
      </c>
      <c r="BJ15" s="221"/>
      <c r="BK15" s="221"/>
      <c r="BL15" s="221">
        <v>2</v>
      </c>
      <c r="BM15" s="221">
        <v>2</v>
      </c>
      <c r="BN15" s="221"/>
      <c r="BO15" s="221"/>
      <c r="BP15" s="221"/>
      <c r="BQ15" s="221"/>
      <c r="BR15" s="221">
        <v>2</v>
      </c>
      <c r="BS15" s="221">
        <v>2</v>
      </c>
      <c r="BT15" s="221"/>
      <c r="BU15" s="221"/>
      <c r="BV15" s="221">
        <v>2</v>
      </c>
      <c r="BW15" s="221">
        <v>2</v>
      </c>
      <c r="BX15" s="221"/>
      <c r="BY15" s="221"/>
      <c r="BZ15" s="221"/>
      <c r="CA15" s="221"/>
      <c r="CB15" s="221">
        <v>2</v>
      </c>
      <c r="CC15" s="221">
        <v>2</v>
      </c>
      <c r="CD15" s="221"/>
      <c r="CE15" s="221"/>
    </row>
    <row r="16" spans="1:83" s="55" customFormat="1" x14ac:dyDescent="0.2">
      <c r="A16" s="17">
        <f t="shared" si="1"/>
        <v>5</v>
      </c>
      <c r="B16" s="142" t="s">
        <v>189</v>
      </c>
      <c r="C16" s="213">
        <v>45</v>
      </c>
      <c r="D16" s="221">
        <v>47</v>
      </c>
      <c r="E16" s="246">
        <f t="shared" si="0"/>
        <v>47</v>
      </c>
      <c r="F16" s="221">
        <v>2</v>
      </c>
      <c r="G16" s="222">
        <v>6</v>
      </c>
      <c r="H16" s="222">
        <v>2</v>
      </c>
      <c r="I16" s="222">
        <v>4</v>
      </c>
      <c r="J16" s="222">
        <v>14</v>
      </c>
      <c r="K16" s="222">
        <v>11</v>
      </c>
      <c r="L16" s="222">
        <v>29</v>
      </c>
      <c r="M16" s="222">
        <v>30</v>
      </c>
      <c r="N16" s="222">
        <v>38</v>
      </c>
      <c r="O16" s="222">
        <v>38</v>
      </c>
      <c r="P16" s="222"/>
      <c r="Q16" s="221"/>
      <c r="R16" s="221"/>
      <c r="S16" s="221"/>
      <c r="T16" s="221">
        <v>15</v>
      </c>
      <c r="U16" s="221">
        <v>15</v>
      </c>
      <c r="V16" s="221">
        <v>23</v>
      </c>
      <c r="W16" s="221">
        <v>23</v>
      </c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>
        <v>40</v>
      </c>
      <c r="AI16" s="221">
        <v>38</v>
      </c>
      <c r="AJ16" s="221">
        <v>3</v>
      </c>
      <c r="AK16" s="221">
        <v>3</v>
      </c>
      <c r="AL16" s="221"/>
      <c r="AM16" s="221"/>
      <c r="AN16" s="221">
        <v>10</v>
      </c>
      <c r="AO16" s="221">
        <v>10</v>
      </c>
      <c r="AP16" s="221">
        <v>27</v>
      </c>
      <c r="AQ16" s="221">
        <v>25</v>
      </c>
      <c r="AR16" s="221"/>
      <c r="AS16" s="221"/>
      <c r="AT16" s="221"/>
      <c r="AU16" s="221"/>
      <c r="AV16" s="221"/>
      <c r="AW16" s="221"/>
      <c r="AX16" s="221"/>
      <c r="AY16" s="221"/>
      <c r="AZ16" s="221"/>
      <c r="BA16" s="221"/>
      <c r="BB16" s="221">
        <v>1</v>
      </c>
      <c r="BC16" s="221">
        <v>1</v>
      </c>
      <c r="BD16" s="221">
        <v>1</v>
      </c>
      <c r="BE16" s="221">
        <v>1</v>
      </c>
      <c r="BF16" s="221"/>
      <c r="BG16" s="221"/>
      <c r="BH16" s="221"/>
      <c r="BI16" s="221"/>
      <c r="BJ16" s="221"/>
      <c r="BK16" s="221"/>
      <c r="BL16" s="221"/>
      <c r="BM16" s="221"/>
      <c r="BN16" s="221"/>
      <c r="BO16" s="221"/>
      <c r="BP16" s="221"/>
      <c r="BQ16" s="221"/>
      <c r="BR16" s="221"/>
      <c r="BS16" s="221"/>
      <c r="BT16" s="221"/>
      <c r="BU16" s="221"/>
      <c r="BV16" s="221">
        <v>2</v>
      </c>
      <c r="BW16" s="221">
        <v>2</v>
      </c>
      <c r="BX16" s="221">
        <v>1</v>
      </c>
      <c r="BY16" s="221">
        <v>1</v>
      </c>
      <c r="BZ16" s="221"/>
      <c r="CA16" s="221"/>
      <c r="CB16" s="221"/>
      <c r="CC16" s="221"/>
      <c r="CD16" s="221">
        <v>1</v>
      </c>
      <c r="CE16" s="221">
        <v>1</v>
      </c>
    </row>
    <row r="17" spans="1:83" s="63" customFormat="1" ht="30" x14ac:dyDescent="0.25">
      <c r="A17" s="17">
        <f t="shared" si="1"/>
        <v>6</v>
      </c>
      <c r="B17" s="142" t="s">
        <v>190</v>
      </c>
      <c r="C17" s="213">
        <v>56</v>
      </c>
      <c r="D17" s="221">
        <v>53</v>
      </c>
      <c r="E17" s="246">
        <f t="shared" si="0"/>
        <v>53</v>
      </c>
      <c r="F17" s="221">
        <v>17</v>
      </c>
      <c r="G17" s="222">
        <v>18</v>
      </c>
      <c r="H17" s="222">
        <v>2</v>
      </c>
      <c r="I17" s="222">
        <v>1</v>
      </c>
      <c r="J17" s="222">
        <v>25</v>
      </c>
      <c r="K17" s="222">
        <v>25</v>
      </c>
      <c r="L17" s="222">
        <v>14</v>
      </c>
      <c r="M17" s="222">
        <v>10</v>
      </c>
      <c r="N17" s="222">
        <v>37</v>
      </c>
      <c r="O17" s="241">
        <v>36</v>
      </c>
      <c r="P17" s="222">
        <v>20</v>
      </c>
      <c r="Q17" s="221">
        <v>26</v>
      </c>
      <c r="R17" s="221">
        <v>2</v>
      </c>
      <c r="S17" s="221">
        <v>8</v>
      </c>
      <c r="T17" s="221">
        <v>15</v>
      </c>
      <c r="U17" s="221">
        <v>10</v>
      </c>
      <c r="V17" s="221">
        <v>2</v>
      </c>
      <c r="W17" s="221"/>
      <c r="X17" s="221">
        <v>37</v>
      </c>
      <c r="Y17" s="215">
        <v>36</v>
      </c>
      <c r="Z17" s="221">
        <v>16</v>
      </c>
      <c r="AA17" s="221">
        <v>25</v>
      </c>
      <c r="AB17" s="221">
        <v>8</v>
      </c>
      <c r="AC17" s="221">
        <v>5</v>
      </c>
      <c r="AD17" s="221">
        <v>12</v>
      </c>
      <c r="AE17" s="221">
        <v>11</v>
      </c>
      <c r="AF17" s="221"/>
      <c r="AG17" s="221"/>
      <c r="AH17" s="221">
        <v>46</v>
      </c>
      <c r="AI17" s="221">
        <v>42</v>
      </c>
      <c r="AJ17" s="221">
        <v>19</v>
      </c>
      <c r="AK17" s="221">
        <v>20</v>
      </c>
      <c r="AL17" s="221">
        <v>4</v>
      </c>
      <c r="AM17" s="221">
        <v>1</v>
      </c>
      <c r="AN17" s="221">
        <v>17</v>
      </c>
      <c r="AO17" s="221">
        <v>17</v>
      </c>
      <c r="AP17" s="221">
        <v>10</v>
      </c>
      <c r="AQ17" s="221">
        <v>5</v>
      </c>
      <c r="AR17" s="215">
        <v>1</v>
      </c>
      <c r="AS17" s="215">
        <v>2</v>
      </c>
      <c r="AT17" s="215"/>
      <c r="AU17" s="215">
        <v>1</v>
      </c>
      <c r="AV17" s="215"/>
      <c r="AW17" s="215"/>
      <c r="AX17" s="215"/>
      <c r="AY17" s="215"/>
      <c r="AZ17" s="215">
        <v>1</v>
      </c>
      <c r="BA17" s="215">
        <v>1</v>
      </c>
      <c r="BB17" s="215">
        <v>2</v>
      </c>
      <c r="BC17" s="215">
        <v>3</v>
      </c>
      <c r="BD17" s="221">
        <v>2</v>
      </c>
      <c r="BE17" s="221">
        <v>2</v>
      </c>
      <c r="BF17" s="221"/>
      <c r="BG17" s="221">
        <v>2</v>
      </c>
      <c r="BH17" s="221"/>
      <c r="BI17" s="221">
        <v>1</v>
      </c>
      <c r="BJ17" s="221"/>
      <c r="BK17" s="215"/>
      <c r="BL17" s="215">
        <v>6</v>
      </c>
      <c r="BM17" s="215">
        <v>4</v>
      </c>
      <c r="BN17" s="215">
        <v>3</v>
      </c>
      <c r="BO17" s="221">
        <v>4</v>
      </c>
      <c r="BP17" s="221"/>
      <c r="BQ17" s="221">
        <v>2</v>
      </c>
      <c r="BR17" s="221">
        <v>3</v>
      </c>
      <c r="BS17" s="221"/>
      <c r="BT17" s="221"/>
      <c r="BU17" s="215"/>
      <c r="BV17" s="215">
        <v>3</v>
      </c>
      <c r="BW17" s="215">
        <v>3</v>
      </c>
      <c r="BX17" s="221">
        <v>3</v>
      </c>
      <c r="BY17" s="221">
        <v>3</v>
      </c>
      <c r="BZ17" s="221"/>
      <c r="CA17" s="221"/>
      <c r="CB17" s="221"/>
      <c r="CC17" s="221"/>
      <c r="CD17" s="221"/>
      <c r="CE17" s="221"/>
    </row>
    <row r="18" spans="1:83" s="64" customFormat="1" ht="30" x14ac:dyDescent="0.25">
      <c r="A18" s="17">
        <f t="shared" si="1"/>
        <v>7</v>
      </c>
      <c r="B18" s="142" t="s">
        <v>191</v>
      </c>
      <c r="C18" s="183">
        <v>23</v>
      </c>
      <c r="D18" s="181">
        <v>23</v>
      </c>
      <c r="E18" s="246">
        <f t="shared" si="0"/>
        <v>23</v>
      </c>
      <c r="F18" s="181">
        <v>13</v>
      </c>
      <c r="G18" s="182">
        <v>13</v>
      </c>
      <c r="H18" s="182"/>
      <c r="I18" s="182"/>
      <c r="J18" s="182">
        <v>2</v>
      </c>
      <c r="K18" s="182"/>
      <c r="L18" s="182">
        <v>7</v>
      </c>
      <c r="M18" s="182">
        <v>10</v>
      </c>
      <c r="N18" s="182">
        <v>16</v>
      </c>
      <c r="O18" s="182">
        <v>15</v>
      </c>
      <c r="P18" s="182">
        <v>14</v>
      </c>
      <c r="Q18" s="181">
        <v>14</v>
      </c>
      <c r="R18" s="181"/>
      <c r="S18" s="181"/>
      <c r="T18" s="181">
        <v>1</v>
      </c>
      <c r="U18" s="181">
        <v>1</v>
      </c>
      <c r="V18" s="181">
        <v>1</v>
      </c>
      <c r="W18" s="181"/>
      <c r="X18" s="181">
        <v>5</v>
      </c>
      <c r="Y18" s="181">
        <v>7</v>
      </c>
      <c r="Z18" s="181">
        <v>5</v>
      </c>
      <c r="AA18" s="181">
        <v>7</v>
      </c>
      <c r="AB18" s="181"/>
      <c r="AC18" s="181">
        <v>2</v>
      </c>
      <c r="AD18" s="181"/>
      <c r="AE18" s="181"/>
      <c r="AF18" s="181"/>
      <c r="AG18" s="181"/>
      <c r="AH18" s="181">
        <v>18</v>
      </c>
      <c r="AI18" s="181">
        <v>19</v>
      </c>
      <c r="AJ18" s="181"/>
      <c r="AK18" s="181">
        <v>1</v>
      </c>
      <c r="AL18" s="181"/>
      <c r="AM18" s="181">
        <v>1</v>
      </c>
      <c r="AN18" s="181">
        <v>13</v>
      </c>
      <c r="AO18" s="181">
        <v>3</v>
      </c>
      <c r="AP18" s="181">
        <v>5</v>
      </c>
      <c r="AQ18" s="181">
        <v>15</v>
      </c>
      <c r="AR18" s="181">
        <v>1</v>
      </c>
      <c r="AS18" s="181">
        <v>1</v>
      </c>
      <c r="AT18" s="181"/>
      <c r="AU18" s="181">
        <v>1</v>
      </c>
      <c r="AV18" s="181"/>
      <c r="AW18" s="181">
        <v>1</v>
      </c>
      <c r="AX18" s="181">
        <v>1</v>
      </c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>
        <v>2</v>
      </c>
      <c r="BO18" s="181">
        <v>1</v>
      </c>
      <c r="BP18" s="181"/>
      <c r="BQ18" s="181"/>
      <c r="BR18" s="181"/>
      <c r="BS18" s="181"/>
      <c r="BT18" s="181">
        <v>2</v>
      </c>
      <c r="BU18" s="181">
        <v>1</v>
      </c>
      <c r="BV18" s="181"/>
      <c r="BW18" s="181"/>
      <c r="BX18" s="181">
        <v>1</v>
      </c>
      <c r="BY18" s="181">
        <v>1</v>
      </c>
      <c r="BZ18" s="181"/>
      <c r="CA18" s="181"/>
      <c r="CB18" s="181">
        <v>1</v>
      </c>
      <c r="CC18" s="181"/>
      <c r="CD18" s="181"/>
      <c r="CE18" s="181"/>
    </row>
    <row r="19" spans="1:83" s="64" customFormat="1" ht="30" x14ac:dyDescent="0.25">
      <c r="A19" s="17">
        <f t="shared" si="1"/>
        <v>8</v>
      </c>
      <c r="B19" s="142" t="s">
        <v>192</v>
      </c>
      <c r="C19" s="213">
        <v>19</v>
      </c>
      <c r="D19" s="221">
        <v>19</v>
      </c>
      <c r="E19" s="246">
        <f t="shared" si="0"/>
        <v>19</v>
      </c>
      <c r="F19" s="221">
        <v>3</v>
      </c>
      <c r="G19" s="222">
        <v>6</v>
      </c>
      <c r="H19" s="222"/>
      <c r="I19" s="222">
        <v>3</v>
      </c>
      <c r="J19" s="222">
        <v>2</v>
      </c>
      <c r="K19" s="222"/>
      <c r="L19" s="222">
        <v>14</v>
      </c>
      <c r="M19" s="222">
        <v>13</v>
      </c>
      <c r="N19" s="222">
        <v>15</v>
      </c>
      <c r="O19" s="222">
        <v>15</v>
      </c>
      <c r="P19" s="222"/>
      <c r="Q19" s="221"/>
      <c r="R19" s="221"/>
      <c r="S19" s="221"/>
      <c r="T19" s="221">
        <v>14</v>
      </c>
      <c r="U19" s="221">
        <v>14</v>
      </c>
      <c r="V19" s="221">
        <v>1</v>
      </c>
      <c r="W19" s="221">
        <v>1</v>
      </c>
      <c r="X19" s="221">
        <v>1</v>
      </c>
      <c r="Y19" s="221">
        <v>1</v>
      </c>
      <c r="Z19" s="221"/>
      <c r="AA19" s="221"/>
      <c r="AB19" s="221"/>
      <c r="AC19" s="221"/>
      <c r="AD19" s="221"/>
      <c r="AE19" s="221"/>
      <c r="AF19" s="221">
        <v>1</v>
      </c>
      <c r="AG19" s="221">
        <v>1</v>
      </c>
      <c r="AH19" s="221">
        <v>10</v>
      </c>
      <c r="AI19" s="221">
        <v>11</v>
      </c>
      <c r="AJ19" s="221">
        <v>1</v>
      </c>
      <c r="AK19" s="221">
        <v>2</v>
      </c>
      <c r="AL19" s="221"/>
      <c r="AM19" s="221">
        <v>1</v>
      </c>
      <c r="AN19" s="221">
        <v>2</v>
      </c>
      <c r="AO19" s="221">
        <v>2</v>
      </c>
      <c r="AP19" s="221">
        <v>7</v>
      </c>
      <c r="AQ19" s="221">
        <v>7</v>
      </c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>
        <v>1</v>
      </c>
      <c r="BC19" s="221">
        <v>1</v>
      </c>
      <c r="BD19" s="221"/>
      <c r="BE19" s="221">
        <v>1</v>
      </c>
      <c r="BF19" s="221"/>
      <c r="BG19" s="221">
        <v>1</v>
      </c>
      <c r="BH19" s="221"/>
      <c r="BI19" s="221"/>
      <c r="BJ19" s="221">
        <v>1</v>
      </c>
      <c r="BK19" s="221"/>
      <c r="BL19" s="221"/>
      <c r="BM19" s="221"/>
      <c r="BN19" s="221"/>
      <c r="BO19" s="221"/>
      <c r="BP19" s="221"/>
      <c r="BQ19" s="221"/>
      <c r="BR19" s="221"/>
      <c r="BS19" s="221"/>
      <c r="BT19" s="221"/>
      <c r="BU19" s="221"/>
      <c r="BV19" s="221">
        <v>1</v>
      </c>
      <c r="BW19" s="221">
        <v>1</v>
      </c>
      <c r="BX19" s="221">
        <v>1</v>
      </c>
      <c r="BY19" s="221">
        <v>1</v>
      </c>
      <c r="BZ19" s="221"/>
      <c r="CA19" s="221"/>
      <c r="CB19" s="221"/>
      <c r="CC19" s="221"/>
      <c r="CD19" s="221"/>
      <c r="CE19" s="221"/>
    </row>
    <row r="20" spans="1:83" ht="30" x14ac:dyDescent="0.25">
      <c r="A20" s="17">
        <f t="shared" si="1"/>
        <v>9</v>
      </c>
      <c r="B20" s="158" t="s">
        <v>193</v>
      </c>
      <c r="C20" s="213">
        <v>22</v>
      </c>
      <c r="D20" s="221">
        <v>23</v>
      </c>
      <c r="E20" s="246">
        <f t="shared" si="0"/>
        <v>23</v>
      </c>
      <c r="F20" s="221">
        <v>3</v>
      </c>
      <c r="G20" s="222">
        <v>6</v>
      </c>
      <c r="H20" s="222"/>
      <c r="I20" s="222">
        <v>4</v>
      </c>
      <c r="J20" s="222">
        <v>17</v>
      </c>
      <c r="K20" s="222">
        <v>7</v>
      </c>
      <c r="L20" s="222">
        <v>2</v>
      </c>
      <c r="M20" s="222">
        <v>10</v>
      </c>
      <c r="N20" s="222">
        <v>2</v>
      </c>
      <c r="O20" s="222">
        <v>2</v>
      </c>
      <c r="P20" s="222">
        <v>1</v>
      </c>
      <c r="Q20" s="221">
        <v>1</v>
      </c>
      <c r="R20" s="221"/>
      <c r="S20" s="221"/>
      <c r="T20" s="221">
        <v>1</v>
      </c>
      <c r="U20" s="221">
        <v>1</v>
      </c>
      <c r="V20" s="221"/>
      <c r="W20" s="221"/>
      <c r="X20" s="221">
        <v>16</v>
      </c>
      <c r="Y20" s="221">
        <v>16</v>
      </c>
      <c r="Z20" s="221">
        <v>10</v>
      </c>
      <c r="AA20" s="221">
        <v>12</v>
      </c>
      <c r="AB20" s="221"/>
      <c r="AC20" s="221">
        <v>2</v>
      </c>
      <c r="AD20" s="221">
        <v>6</v>
      </c>
      <c r="AE20" s="221">
        <v>3</v>
      </c>
      <c r="AF20" s="221"/>
      <c r="AG20" s="221">
        <v>1</v>
      </c>
      <c r="AH20" s="221">
        <v>11</v>
      </c>
      <c r="AI20" s="221">
        <v>11</v>
      </c>
      <c r="AJ20" s="221">
        <v>6</v>
      </c>
      <c r="AK20" s="221">
        <v>6</v>
      </c>
      <c r="AL20" s="221"/>
      <c r="AM20" s="221"/>
      <c r="AN20" s="221">
        <v>4</v>
      </c>
      <c r="AO20" s="221">
        <v>4</v>
      </c>
      <c r="AP20" s="221">
        <v>1</v>
      </c>
      <c r="AQ20" s="221">
        <v>1</v>
      </c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>
        <v>1</v>
      </c>
      <c r="BC20" s="221">
        <v>1</v>
      </c>
      <c r="BD20" s="221">
        <v>1</v>
      </c>
      <c r="BE20" s="221">
        <v>1</v>
      </c>
      <c r="BF20" s="221">
        <v>1</v>
      </c>
      <c r="BG20" s="221"/>
      <c r="BH20" s="221"/>
      <c r="BI20" s="221"/>
      <c r="BJ20" s="221"/>
      <c r="BK20" s="221"/>
      <c r="BL20" s="221">
        <v>1</v>
      </c>
      <c r="BM20" s="221">
        <v>1</v>
      </c>
      <c r="BN20" s="221">
        <v>1</v>
      </c>
      <c r="BO20" s="221">
        <v>1</v>
      </c>
      <c r="BP20" s="221"/>
      <c r="BQ20" s="221"/>
      <c r="BR20" s="221"/>
      <c r="BS20" s="221"/>
      <c r="BT20" s="221"/>
      <c r="BU20" s="221"/>
      <c r="BV20" s="221"/>
      <c r="BW20" s="221"/>
      <c r="BX20" s="221"/>
      <c r="BY20" s="221"/>
      <c r="BZ20" s="221"/>
      <c r="CA20" s="221"/>
      <c r="CB20" s="221"/>
      <c r="CC20" s="221"/>
      <c r="CD20" s="221"/>
      <c r="CE20" s="221"/>
    </row>
    <row r="21" spans="1:83" ht="45" x14ac:dyDescent="0.25">
      <c r="A21" s="17">
        <f t="shared" si="1"/>
        <v>10</v>
      </c>
      <c r="B21" s="144" t="s">
        <v>194</v>
      </c>
      <c r="C21" s="213">
        <v>20</v>
      </c>
      <c r="D21" s="221">
        <v>21</v>
      </c>
      <c r="E21" s="246">
        <f t="shared" si="0"/>
        <v>21</v>
      </c>
      <c r="F21" s="221">
        <v>1</v>
      </c>
      <c r="G21" s="222">
        <v>2</v>
      </c>
      <c r="H21" s="222">
        <v>1</v>
      </c>
      <c r="I21" s="222">
        <v>1</v>
      </c>
      <c r="J21" s="222">
        <v>13</v>
      </c>
      <c r="K21" s="222">
        <v>3</v>
      </c>
      <c r="L21" s="222">
        <v>6</v>
      </c>
      <c r="M21" s="222">
        <v>16</v>
      </c>
      <c r="N21" s="222">
        <v>12</v>
      </c>
      <c r="O21" s="222">
        <v>10</v>
      </c>
      <c r="P21" s="222">
        <v>1</v>
      </c>
      <c r="Q21" s="215">
        <v>1</v>
      </c>
      <c r="R21" s="221">
        <v>1</v>
      </c>
      <c r="S21" s="221"/>
      <c r="T21" s="221">
        <v>7</v>
      </c>
      <c r="U21" s="221">
        <v>3</v>
      </c>
      <c r="V21" s="221">
        <v>4</v>
      </c>
      <c r="W21" s="221">
        <v>6</v>
      </c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>
        <v>1</v>
      </c>
      <c r="AI21" s="221">
        <v>1</v>
      </c>
      <c r="AJ21" s="221"/>
      <c r="AK21" s="221"/>
      <c r="AL21" s="221"/>
      <c r="AM21" s="221"/>
      <c r="AN21" s="221"/>
      <c r="AO21" s="221"/>
      <c r="AP21" s="221">
        <v>1</v>
      </c>
      <c r="AQ21" s="221">
        <v>1</v>
      </c>
      <c r="AR21" s="221">
        <v>1</v>
      </c>
      <c r="AS21" s="221">
        <v>1</v>
      </c>
      <c r="AT21" s="221"/>
      <c r="AU21" s="221"/>
      <c r="AV21" s="221">
        <v>1</v>
      </c>
      <c r="AW21" s="221"/>
      <c r="AX21" s="221">
        <v>1</v>
      </c>
      <c r="AY21" s="221">
        <v>1</v>
      </c>
      <c r="AZ21" s="221"/>
      <c r="BA21" s="221"/>
      <c r="BB21" s="221">
        <v>1</v>
      </c>
      <c r="BC21" s="221"/>
      <c r="BD21" s="221"/>
      <c r="BE21" s="221"/>
      <c r="BF21" s="221"/>
      <c r="BG21" s="221"/>
      <c r="BH21" s="221"/>
      <c r="BI21" s="221"/>
      <c r="BJ21" s="221">
        <v>1</v>
      </c>
      <c r="BK21" s="221"/>
      <c r="BL21" s="221"/>
      <c r="BM21" s="221"/>
      <c r="BN21" s="221"/>
      <c r="BO21" s="221"/>
      <c r="BP21" s="221"/>
      <c r="BQ21" s="221"/>
      <c r="BR21" s="221"/>
      <c r="BS21" s="221"/>
      <c r="BT21" s="221"/>
      <c r="BU21" s="221"/>
      <c r="BV21" s="221">
        <v>1</v>
      </c>
      <c r="BW21" s="221">
        <v>1</v>
      </c>
      <c r="BX21" s="221"/>
      <c r="BY21" s="221"/>
      <c r="BZ21" s="221"/>
      <c r="CA21" s="221"/>
      <c r="CB21" s="221">
        <v>1</v>
      </c>
      <c r="CC21" s="221">
        <v>1</v>
      </c>
      <c r="CD21" s="221"/>
      <c r="CE21" s="155"/>
    </row>
    <row r="22" spans="1:83" ht="30" x14ac:dyDescent="0.25">
      <c r="A22" s="17">
        <f t="shared" si="1"/>
        <v>11</v>
      </c>
      <c r="B22" s="158" t="s">
        <v>195</v>
      </c>
      <c r="C22" s="213">
        <v>24</v>
      </c>
      <c r="D22" s="221">
        <v>24</v>
      </c>
      <c r="E22" s="246">
        <f t="shared" si="0"/>
        <v>24</v>
      </c>
      <c r="F22" s="221">
        <v>2</v>
      </c>
      <c r="G22" s="222">
        <v>2</v>
      </c>
      <c r="H22" s="222"/>
      <c r="I22" s="222"/>
      <c r="J22" s="222"/>
      <c r="K22" s="222"/>
      <c r="L22" s="222">
        <v>22</v>
      </c>
      <c r="M22" s="222">
        <v>22</v>
      </c>
      <c r="N22" s="222">
        <v>10</v>
      </c>
      <c r="O22" s="222">
        <v>11</v>
      </c>
      <c r="P22" s="222">
        <v>1</v>
      </c>
      <c r="Q22" s="221">
        <v>3</v>
      </c>
      <c r="R22" s="221">
        <v>1</v>
      </c>
      <c r="S22" s="221">
        <v>2</v>
      </c>
      <c r="T22" s="221">
        <v>6</v>
      </c>
      <c r="U22" s="221">
        <v>2</v>
      </c>
      <c r="V22" s="221">
        <v>3</v>
      </c>
      <c r="W22" s="221">
        <v>6</v>
      </c>
      <c r="X22" s="221">
        <v>1</v>
      </c>
      <c r="Y22" s="221">
        <v>1</v>
      </c>
      <c r="Z22" s="221"/>
      <c r="AA22" s="221"/>
      <c r="AB22" s="221"/>
      <c r="AC22" s="221"/>
      <c r="AD22" s="221"/>
      <c r="AE22" s="221"/>
      <c r="AF22" s="221">
        <v>1</v>
      </c>
      <c r="AG22" s="221">
        <v>1</v>
      </c>
      <c r="AH22" s="221">
        <v>4</v>
      </c>
      <c r="AI22" s="221">
        <v>4</v>
      </c>
      <c r="AJ22" s="221">
        <v>2</v>
      </c>
      <c r="AK22" s="221">
        <v>2</v>
      </c>
      <c r="AL22" s="221"/>
      <c r="AM22" s="221"/>
      <c r="AN22" s="221"/>
      <c r="AO22" s="221"/>
      <c r="AP22" s="221">
        <v>2</v>
      </c>
      <c r="AQ22" s="221">
        <v>2</v>
      </c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221">
        <v>1</v>
      </c>
      <c r="BC22" s="221">
        <v>1</v>
      </c>
      <c r="BD22" s="221"/>
      <c r="BE22" s="221"/>
      <c r="BF22" s="221"/>
      <c r="BG22" s="221"/>
      <c r="BH22" s="221">
        <v>1</v>
      </c>
      <c r="BI22" s="221">
        <v>1</v>
      </c>
      <c r="BJ22" s="221"/>
      <c r="BK22" s="221"/>
      <c r="BL22" s="221">
        <v>1</v>
      </c>
      <c r="BM22" s="221">
        <v>1</v>
      </c>
      <c r="BN22" s="221">
        <v>1</v>
      </c>
      <c r="BO22" s="221">
        <v>1</v>
      </c>
      <c r="BP22" s="221"/>
      <c r="BQ22" s="221"/>
      <c r="BR22" s="221"/>
      <c r="BS22" s="221"/>
      <c r="BT22" s="221"/>
      <c r="BU22" s="221"/>
      <c r="BV22" s="221">
        <v>1</v>
      </c>
      <c r="BW22" s="221">
        <v>1</v>
      </c>
      <c r="BX22" s="221">
        <v>1</v>
      </c>
      <c r="BY22" s="221"/>
      <c r="BZ22" s="221"/>
      <c r="CA22" s="221"/>
      <c r="CB22" s="221"/>
      <c r="CC22" s="221">
        <v>1</v>
      </c>
      <c r="CD22" s="221"/>
      <c r="CE22" s="221"/>
    </row>
    <row r="23" spans="1:83" ht="30" x14ac:dyDescent="0.25">
      <c r="A23" s="17">
        <f t="shared" si="1"/>
        <v>12</v>
      </c>
      <c r="B23" s="144" t="s">
        <v>196</v>
      </c>
      <c r="C23" s="213">
        <v>15</v>
      </c>
      <c r="D23" s="221">
        <v>19</v>
      </c>
      <c r="E23" s="246">
        <f t="shared" si="0"/>
        <v>19</v>
      </c>
      <c r="F23" s="221">
        <v>3</v>
      </c>
      <c r="G23" s="222">
        <v>5</v>
      </c>
      <c r="H23" s="222"/>
      <c r="I23" s="222">
        <v>4</v>
      </c>
      <c r="J23" s="222">
        <v>3</v>
      </c>
      <c r="K23" s="222">
        <v>5</v>
      </c>
      <c r="L23" s="222">
        <v>9</v>
      </c>
      <c r="M23" s="222">
        <v>9</v>
      </c>
      <c r="N23" s="222">
        <v>3</v>
      </c>
      <c r="O23" s="222">
        <v>3</v>
      </c>
      <c r="P23" s="222">
        <v>1</v>
      </c>
      <c r="Q23" s="221">
        <v>1</v>
      </c>
      <c r="R23" s="221"/>
      <c r="S23" s="221"/>
      <c r="T23" s="221">
        <v>1</v>
      </c>
      <c r="U23" s="221">
        <v>1</v>
      </c>
      <c r="V23" s="221">
        <v>1</v>
      </c>
      <c r="W23" s="221">
        <v>1</v>
      </c>
      <c r="X23" s="221">
        <v>1</v>
      </c>
      <c r="Y23" s="221">
        <v>1</v>
      </c>
      <c r="Z23" s="221"/>
      <c r="AA23" s="221"/>
      <c r="AB23" s="221"/>
      <c r="AC23" s="221"/>
      <c r="AD23" s="221">
        <v>1</v>
      </c>
      <c r="AE23" s="221">
        <v>1</v>
      </c>
      <c r="AF23" s="221"/>
      <c r="AG23" s="221"/>
      <c r="AH23" s="221">
        <v>2</v>
      </c>
      <c r="AI23" s="221">
        <v>2</v>
      </c>
      <c r="AJ23" s="221">
        <v>1</v>
      </c>
      <c r="AK23" s="221">
        <v>1</v>
      </c>
      <c r="AL23" s="221"/>
      <c r="AM23" s="221"/>
      <c r="AN23" s="221"/>
      <c r="AO23" s="221"/>
      <c r="AP23" s="221">
        <v>1</v>
      </c>
      <c r="AQ23" s="221">
        <v>1</v>
      </c>
      <c r="AR23" s="221"/>
      <c r="AS23" s="221"/>
      <c r="AT23" s="221"/>
      <c r="AU23" s="221"/>
      <c r="AV23" s="221"/>
      <c r="AW23" s="221"/>
      <c r="AX23" s="221"/>
      <c r="AY23" s="221"/>
      <c r="AZ23" s="221"/>
      <c r="BA23" s="221"/>
      <c r="BB23" s="215">
        <v>1</v>
      </c>
      <c r="BC23" s="215">
        <v>1</v>
      </c>
      <c r="BD23" s="224"/>
      <c r="BE23" s="224"/>
      <c r="BF23" s="215"/>
      <c r="BG23" s="215"/>
      <c r="BH23" s="215">
        <v>1</v>
      </c>
      <c r="BI23" s="215">
        <v>1</v>
      </c>
      <c r="BJ23" s="215"/>
      <c r="BK23" s="215"/>
      <c r="BL23" s="221">
        <v>1</v>
      </c>
      <c r="BM23" s="221">
        <v>1</v>
      </c>
      <c r="BN23" s="221">
        <v>1</v>
      </c>
      <c r="BO23" s="221">
        <v>1</v>
      </c>
      <c r="BP23" s="221"/>
      <c r="BQ23" s="221"/>
      <c r="BR23" s="221"/>
      <c r="BS23" s="221"/>
      <c r="BT23" s="221"/>
      <c r="BU23" s="221"/>
      <c r="BV23" s="221">
        <v>1</v>
      </c>
      <c r="BW23" s="221">
        <v>1</v>
      </c>
      <c r="BX23" s="221">
        <v>1</v>
      </c>
      <c r="BY23" s="221">
        <v>1</v>
      </c>
      <c r="BZ23" s="221"/>
      <c r="CA23" s="221"/>
      <c r="CB23" s="155"/>
      <c r="CC23" s="155"/>
      <c r="CD23" s="155"/>
      <c r="CE23" s="155"/>
    </row>
    <row r="24" spans="1:83" ht="30" x14ac:dyDescent="0.25">
      <c r="A24" s="17">
        <f t="shared" si="1"/>
        <v>13</v>
      </c>
      <c r="B24" s="144" t="s">
        <v>197</v>
      </c>
      <c r="C24" s="213">
        <v>20</v>
      </c>
      <c r="D24" s="221">
        <v>23</v>
      </c>
      <c r="E24" s="246">
        <f t="shared" si="0"/>
        <v>23</v>
      </c>
      <c r="F24" s="221">
        <v>4</v>
      </c>
      <c r="G24" s="222">
        <v>4</v>
      </c>
      <c r="H24" s="222"/>
      <c r="I24" s="222">
        <v>3</v>
      </c>
      <c r="J24" s="222">
        <v>12</v>
      </c>
      <c r="K24" s="222">
        <v>15</v>
      </c>
      <c r="L24" s="222">
        <v>4</v>
      </c>
      <c r="M24" s="222">
        <v>4</v>
      </c>
      <c r="N24" s="222">
        <v>9</v>
      </c>
      <c r="O24" s="222">
        <v>10</v>
      </c>
      <c r="P24" s="222">
        <v>3</v>
      </c>
      <c r="Q24" s="221">
        <v>3</v>
      </c>
      <c r="R24" s="221"/>
      <c r="S24" s="221"/>
      <c r="T24" s="221">
        <v>5</v>
      </c>
      <c r="U24" s="221">
        <v>5</v>
      </c>
      <c r="V24" s="221">
        <v>1</v>
      </c>
      <c r="W24" s="221">
        <v>2</v>
      </c>
      <c r="X24" s="221">
        <v>4</v>
      </c>
      <c r="Y24" s="221">
        <v>4</v>
      </c>
      <c r="Z24" s="221"/>
      <c r="AA24" s="221"/>
      <c r="AB24" s="221"/>
      <c r="AC24" s="221"/>
      <c r="AD24" s="221"/>
      <c r="AE24" s="221"/>
      <c r="AF24" s="221">
        <v>4</v>
      </c>
      <c r="AG24" s="221">
        <v>4</v>
      </c>
      <c r="AH24" s="221">
        <v>12</v>
      </c>
      <c r="AI24" s="221">
        <v>15</v>
      </c>
      <c r="AJ24" s="221">
        <v>3</v>
      </c>
      <c r="AK24" s="221">
        <v>4</v>
      </c>
      <c r="AL24" s="221"/>
      <c r="AM24" s="221">
        <v>3</v>
      </c>
      <c r="AN24" s="221">
        <v>3</v>
      </c>
      <c r="AO24" s="221">
        <v>5</v>
      </c>
      <c r="AP24" s="221">
        <v>6</v>
      </c>
      <c r="AQ24" s="221">
        <v>6</v>
      </c>
      <c r="AR24" s="221"/>
      <c r="AS24" s="221"/>
      <c r="AT24" s="221"/>
      <c r="AU24" s="221"/>
      <c r="AV24" s="221"/>
      <c r="AW24" s="221"/>
      <c r="AX24" s="221"/>
      <c r="AY24" s="221"/>
      <c r="AZ24" s="221"/>
      <c r="BA24" s="221"/>
      <c r="BB24" s="221">
        <v>2</v>
      </c>
      <c r="BC24" s="221">
        <v>2</v>
      </c>
      <c r="BD24" s="221">
        <v>1</v>
      </c>
      <c r="BE24" s="221">
        <v>1</v>
      </c>
      <c r="BF24" s="221"/>
      <c r="BG24" s="221"/>
      <c r="BH24" s="221">
        <v>1</v>
      </c>
      <c r="BI24" s="221">
        <v>1</v>
      </c>
      <c r="BJ24" s="221"/>
      <c r="BK24" s="221"/>
      <c r="BL24" s="221">
        <v>1</v>
      </c>
      <c r="BM24" s="221">
        <v>1</v>
      </c>
      <c r="BN24" s="221">
        <v>1</v>
      </c>
      <c r="BO24" s="221"/>
      <c r="BP24" s="221"/>
      <c r="BQ24" s="221"/>
      <c r="BR24" s="221"/>
      <c r="BS24" s="221">
        <v>1</v>
      </c>
      <c r="BT24" s="221"/>
      <c r="BU24" s="221"/>
      <c r="BV24" s="221">
        <v>1</v>
      </c>
      <c r="BW24" s="221"/>
      <c r="BX24" s="221"/>
      <c r="BY24" s="221"/>
      <c r="BZ24" s="221"/>
      <c r="CA24" s="221"/>
      <c r="CB24" s="221">
        <v>1</v>
      </c>
      <c r="CC24" s="221"/>
      <c r="CD24" s="155"/>
      <c r="CE24" s="155"/>
    </row>
    <row r="25" spans="1:83" ht="45" x14ac:dyDescent="0.25">
      <c r="A25" s="17">
        <f t="shared" si="1"/>
        <v>14</v>
      </c>
      <c r="B25" s="144" t="s">
        <v>198</v>
      </c>
      <c r="C25" s="213">
        <v>10</v>
      </c>
      <c r="D25" s="221">
        <v>10</v>
      </c>
      <c r="E25" s="246">
        <f t="shared" si="0"/>
        <v>10</v>
      </c>
      <c r="F25" s="221"/>
      <c r="G25" s="222"/>
      <c r="H25" s="222"/>
      <c r="I25" s="222"/>
      <c r="J25" s="222">
        <v>10</v>
      </c>
      <c r="K25" s="222">
        <v>10</v>
      </c>
      <c r="L25" s="222"/>
      <c r="M25" s="222"/>
      <c r="N25" s="222">
        <v>3</v>
      </c>
      <c r="O25" s="222">
        <v>3</v>
      </c>
      <c r="P25" s="222"/>
      <c r="Q25" s="221"/>
      <c r="R25" s="221"/>
      <c r="S25" s="221"/>
      <c r="T25" s="221">
        <v>3</v>
      </c>
      <c r="U25" s="221">
        <v>3</v>
      </c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221">
        <v>1</v>
      </c>
      <c r="BC25" s="221">
        <v>1</v>
      </c>
      <c r="BD25" s="221"/>
      <c r="BE25" s="221"/>
      <c r="BF25" s="221"/>
      <c r="BG25" s="221"/>
      <c r="BH25" s="221">
        <v>1</v>
      </c>
      <c r="BI25" s="221">
        <v>1</v>
      </c>
      <c r="BJ25" s="221"/>
      <c r="BK25" s="221"/>
      <c r="BL25" s="221">
        <v>1</v>
      </c>
      <c r="BM25" s="221">
        <v>1</v>
      </c>
      <c r="BN25" s="221"/>
      <c r="BO25" s="221"/>
      <c r="BP25" s="221"/>
      <c r="BQ25" s="221"/>
      <c r="BR25" s="221">
        <v>1</v>
      </c>
      <c r="BS25" s="221">
        <v>1</v>
      </c>
      <c r="BT25" s="221"/>
      <c r="BU25" s="221"/>
      <c r="BV25" s="221">
        <v>1</v>
      </c>
      <c r="BW25" s="221">
        <v>1</v>
      </c>
      <c r="BX25" s="221"/>
      <c r="BY25" s="221"/>
      <c r="BZ25" s="221"/>
      <c r="CA25" s="221"/>
      <c r="CB25" s="221">
        <v>1</v>
      </c>
      <c r="CC25" s="221">
        <v>1</v>
      </c>
      <c r="CD25" s="155"/>
      <c r="CE25" s="155"/>
    </row>
    <row r="26" spans="1:83" ht="28.5" x14ac:dyDescent="0.25">
      <c r="A26" s="139">
        <f t="shared" si="1"/>
        <v>15</v>
      </c>
      <c r="B26" s="136" t="s">
        <v>199</v>
      </c>
      <c r="C26" s="257">
        <f>SUM(C12:C25)</f>
        <v>460</v>
      </c>
      <c r="D26" s="257">
        <f t="shared" ref="D26:BO26" si="2">SUM(D12:D25)</f>
        <v>482</v>
      </c>
      <c r="E26" s="257">
        <f t="shared" si="2"/>
        <v>482</v>
      </c>
      <c r="F26" s="257">
        <f t="shared" si="2"/>
        <v>67</v>
      </c>
      <c r="G26" s="257">
        <f t="shared" si="2"/>
        <v>91</v>
      </c>
      <c r="H26" s="257">
        <f t="shared" si="2"/>
        <v>6</v>
      </c>
      <c r="I26" s="257">
        <f t="shared" si="2"/>
        <v>41</v>
      </c>
      <c r="J26" s="257">
        <f t="shared" si="2"/>
        <v>159</v>
      </c>
      <c r="K26" s="257">
        <f t="shared" si="2"/>
        <v>116</v>
      </c>
      <c r="L26" s="257">
        <f t="shared" si="2"/>
        <v>233</v>
      </c>
      <c r="M26" s="257">
        <f t="shared" si="2"/>
        <v>275</v>
      </c>
      <c r="N26" s="257">
        <f t="shared" si="2"/>
        <v>243</v>
      </c>
      <c r="O26" s="257">
        <f t="shared" si="2"/>
        <v>239</v>
      </c>
      <c r="P26" s="257">
        <f t="shared" si="2"/>
        <v>62</v>
      </c>
      <c r="Q26" s="257">
        <f t="shared" si="2"/>
        <v>63</v>
      </c>
      <c r="R26" s="257">
        <f t="shared" si="2"/>
        <v>4</v>
      </c>
      <c r="S26" s="257">
        <f t="shared" si="2"/>
        <v>10</v>
      </c>
      <c r="T26" s="257">
        <f t="shared" si="2"/>
        <v>105</v>
      </c>
      <c r="U26" s="257">
        <f t="shared" si="2"/>
        <v>88</v>
      </c>
      <c r="V26" s="257">
        <f t="shared" si="2"/>
        <v>76</v>
      </c>
      <c r="W26" s="257">
        <f t="shared" si="2"/>
        <v>88</v>
      </c>
      <c r="X26" s="257">
        <f t="shared" si="2"/>
        <v>133</v>
      </c>
      <c r="Y26" s="257">
        <f t="shared" si="2"/>
        <v>134</v>
      </c>
      <c r="Z26" s="257">
        <f t="shared" si="2"/>
        <v>42</v>
      </c>
      <c r="AA26" s="257">
        <f t="shared" si="2"/>
        <v>56</v>
      </c>
      <c r="AB26" s="257">
        <f t="shared" si="2"/>
        <v>8</v>
      </c>
      <c r="AC26" s="257">
        <f t="shared" si="2"/>
        <v>13</v>
      </c>
      <c r="AD26" s="257">
        <f t="shared" si="2"/>
        <v>47</v>
      </c>
      <c r="AE26" s="257">
        <f t="shared" si="2"/>
        <v>39</v>
      </c>
      <c r="AF26" s="257">
        <f t="shared" si="2"/>
        <v>36</v>
      </c>
      <c r="AG26" s="257">
        <f t="shared" si="2"/>
        <v>40</v>
      </c>
      <c r="AH26" s="257">
        <f t="shared" si="2"/>
        <v>256</v>
      </c>
      <c r="AI26" s="257">
        <f t="shared" si="2"/>
        <v>254</v>
      </c>
      <c r="AJ26" s="257">
        <f t="shared" si="2"/>
        <v>46</v>
      </c>
      <c r="AK26" s="257">
        <f t="shared" si="2"/>
        <v>48</v>
      </c>
      <c r="AL26" s="257">
        <f t="shared" si="2"/>
        <v>4</v>
      </c>
      <c r="AM26" s="257">
        <f t="shared" si="2"/>
        <v>11</v>
      </c>
      <c r="AN26" s="257">
        <f t="shared" si="2"/>
        <v>80</v>
      </c>
      <c r="AO26" s="257">
        <f t="shared" si="2"/>
        <v>73</v>
      </c>
      <c r="AP26" s="257">
        <f t="shared" si="2"/>
        <v>130</v>
      </c>
      <c r="AQ26" s="257">
        <f t="shared" si="2"/>
        <v>133</v>
      </c>
      <c r="AR26" s="257">
        <f t="shared" si="2"/>
        <v>5</v>
      </c>
      <c r="AS26" s="257">
        <f t="shared" si="2"/>
        <v>6</v>
      </c>
      <c r="AT26" s="257">
        <f t="shared" si="2"/>
        <v>1</v>
      </c>
      <c r="AU26" s="257">
        <f t="shared" si="2"/>
        <v>3</v>
      </c>
      <c r="AV26" s="257">
        <f t="shared" si="2"/>
        <v>2</v>
      </c>
      <c r="AW26" s="257">
        <f t="shared" si="2"/>
        <v>1</v>
      </c>
      <c r="AX26" s="257">
        <f t="shared" si="2"/>
        <v>3</v>
      </c>
      <c r="AY26" s="257">
        <f t="shared" si="2"/>
        <v>1</v>
      </c>
      <c r="AZ26" s="257">
        <f t="shared" si="2"/>
        <v>1</v>
      </c>
      <c r="BA26" s="257">
        <f t="shared" si="2"/>
        <v>2</v>
      </c>
      <c r="BB26" s="257">
        <f t="shared" si="2"/>
        <v>17</v>
      </c>
      <c r="BC26" s="257">
        <f t="shared" si="2"/>
        <v>19</v>
      </c>
      <c r="BD26" s="257">
        <f t="shared" si="2"/>
        <v>7</v>
      </c>
      <c r="BE26" s="257">
        <f t="shared" si="2"/>
        <v>10</v>
      </c>
      <c r="BF26" s="257">
        <f t="shared" si="2"/>
        <v>1</v>
      </c>
      <c r="BG26" s="257">
        <f t="shared" si="2"/>
        <v>5</v>
      </c>
      <c r="BH26" s="257">
        <f t="shared" si="2"/>
        <v>6</v>
      </c>
      <c r="BI26" s="257">
        <f t="shared" si="2"/>
        <v>6</v>
      </c>
      <c r="BJ26" s="257">
        <f t="shared" si="2"/>
        <v>5</v>
      </c>
      <c r="BK26" s="257">
        <f t="shared" si="2"/>
        <v>3</v>
      </c>
      <c r="BL26" s="257">
        <f t="shared" si="2"/>
        <v>39</v>
      </c>
      <c r="BM26" s="257">
        <f t="shared" si="2"/>
        <v>37</v>
      </c>
      <c r="BN26" s="257">
        <f t="shared" si="2"/>
        <v>13</v>
      </c>
      <c r="BO26" s="257">
        <f t="shared" si="2"/>
        <v>11</v>
      </c>
      <c r="BP26" s="257">
        <f t="shared" ref="BP26:CE26" si="3">SUM(BP12:BP25)</f>
        <v>0</v>
      </c>
      <c r="BQ26" s="257">
        <f t="shared" si="3"/>
        <v>2</v>
      </c>
      <c r="BR26" s="257">
        <f t="shared" si="3"/>
        <v>13</v>
      </c>
      <c r="BS26" s="257">
        <f t="shared" si="3"/>
        <v>10</v>
      </c>
      <c r="BT26" s="257">
        <f t="shared" si="3"/>
        <v>17</v>
      </c>
      <c r="BU26" s="257">
        <f t="shared" si="3"/>
        <v>18</v>
      </c>
      <c r="BV26" s="257">
        <f t="shared" si="3"/>
        <v>18</v>
      </c>
      <c r="BW26" s="257">
        <f t="shared" si="3"/>
        <v>17</v>
      </c>
      <c r="BX26" s="257">
        <f t="shared" si="3"/>
        <v>11</v>
      </c>
      <c r="BY26" s="257">
        <f t="shared" si="3"/>
        <v>10</v>
      </c>
      <c r="BZ26" s="257">
        <f t="shared" si="3"/>
        <v>0</v>
      </c>
      <c r="CA26" s="257">
        <f t="shared" si="3"/>
        <v>0</v>
      </c>
      <c r="CB26" s="257">
        <f t="shared" si="3"/>
        <v>8</v>
      </c>
      <c r="CC26" s="257">
        <f t="shared" si="3"/>
        <v>6</v>
      </c>
      <c r="CD26" s="257">
        <f t="shared" si="3"/>
        <v>2</v>
      </c>
      <c r="CE26" s="257">
        <f t="shared" si="3"/>
        <v>3</v>
      </c>
    </row>
    <row r="27" spans="1:83" ht="21" customHeight="1" x14ac:dyDescent="0.25">
      <c r="A27" s="17">
        <f t="shared" si="1"/>
        <v>16</v>
      </c>
      <c r="B27" s="144" t="s">
        <v>200</v>
      </c>
      <c r="C27" s="213">
        <v>24</v>
      </c>
      <c r="D27" s="221">
        <v>22</v>
      </c>
      <c r="E27" s="246">
        <f t="shared" si="0"/>
        <v>22</v>
      </c>
      <c r="F27" s="221">
        <v>7</v>
      </c>
      <c r="G27" s="222">
        <v>6</v>
      </c>
      <c r="H27" s="222"/>
      <c r="I27" s="222"/>
      <c r="J27" s="222">
        <v>11</v>
      </c>
      <c r="K27" s="222">
        <v>6</v>
      </c>
      <c r="L27" s="222">
        <v>6</v>
      </c>
      <c r="M27" s="222">
        <v>10</v>
      </c>
      <c r="N27" s="222">
        <v>21</v>
      </c>
      <c r="O27" s="222">
        <v>22</v>
      </c>
      <c r="P27" s="222">
        <v>15</v>
      </c>
      <c r="Q27" s="221">
        <v>4</v>
      </c>
      <c r="R27" s="221"/>
      <c r="S27" s="221"/>
      <c r="T27" s="221">
        <v>3</v>
      </c>
      <c r="U27" s="221">
        <v>12</v>
      </c>
      <c r="V27" s="221">
        <v>3</v>
      </c>
      <c r="W27" s="221">
        <v>6</v>
      </c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>
        <v>3</v>
      </c>
      <c r="AI27" s="221">
        <v>3</v>
      </c>
      <c r="AJ27" s="221">
        <v>3</v>
      </c>
      <c r="AK27" s="221"/>
      <c r="AL27" s="221"/>
      <c r="AM27" s="221"/>
      <c r="AN27" s="221"/>
      <c r="AO27" s="221">
        <v>3</v>
      </c>
      <c r="AP27" s="221"/>
      <c r="AQ27" s="221"/>
      <c r="AR27" s="221">
        <v>1</v>
      </c>
      <c r="AS27" s="221">
        <v>1</v>
      </c>
      <c r="AT27" s="221">
        <v>1</v>
      </c>
      <c r="AU27" s="221">
        <v>1</v>
      </c>
      <c r="AV27" s="221"/>
      <c r="AW27" s="221"/>
      <c r="AX27" s="221"/>
      <c r="AY27" s="221"/>
      <c r="AZ27" s="221"/>
      <c r="BA27" s="221"/>
      <c r="BB27" s="221"/>
      <c r="BC27" s="221"/>
      <c r="BD27" s="221"/>
      <c r="BE27" s="221"/>
      <c r="BF27" s="221"/>
      <c r="BG27" s="221"/>
      <c r="BH27" s="221"/>
      <c r="BI27" s="221"/>
      <c r="BJ27" s="221"/>
      <c r="BK27" s="221"/>
      <c r="BL27" s="221">
        <v>1</v>
      </c>
      <c r="BM27" s="221">
        <v>1</v>
      </c>
      <c r="BN27" s="221">
        <v>1</v>
      </c>
      <c r="BO27" s="221">
        <v>1</v>
      </c>
      <c r="BP27" s="221"/>
      <c r="BQ27" s="221"/>
      <c r="BR27" s="221"/>
      <c r="BS27" s="221"/>
      <c r="BT27" s="221"/>
      <c r="BU27" s="221"/>
      <c r="BV27" s="221">
        <v>1</v>
      </c>
      <c r="BW27" s="221">
        <v>1</v>
      </c>
      <c r="BX27" s="221"/>
      <c r="BY27" s="221"/>
      <c r="BZ27" s="221"/>
      <c r="CA27" s="221"/>
      <c r="CB27" s="221"/>
      <c r="CC27" s="221"/>
      <c r="CD27" s="221">
        <v>1</v>
      </c>
      <c r="CE27" s="221">
        <v>1</v>
      </c>
    </row>
    <row r="28" spans="1:83" ht="21" customHeight="1" x14ac:dyDescent="0.25">
      <c r="A28" s="17">
        <f t="shared" si="1"/>
        <v>17</v>
      </c>
      <c r="B28" s="144" t="s">
        <v>201</v>
      </c>
      <c r="C28" s="213">
        <v>12</v>
      </c>
      <c r="D28" s="221">
        <v>19</v>
      </c>
      <c r="E28" s="246">
        <f t="shared" si="0"/>
        <v>19</v>
      </c>
      <c r="F28" s="221">
        <v>3</v>
      </c>
      <c r="G28" s="222">
        <v>10</v>
      </c>
      <c r="H28" s="222">
        <v>1</v>
      </c>
      <c r="I28" s="222">
        <v>7</v>
      </c>
      <c r="J28" s="222">
        <v>6</v>
      </c>
      <c r="K28" s="222">
        <v>2</v>
      </c>
      <c r="L28" s="222">
        <v>3</v>
      </c>
      <c r="M28" s="222">
        <v>7</v>
      </c>
      <c r="N28" s="222">
        <v>1</v>
      </c>
      <c r="O28" s="222">
        <v>1</v>
      </c>
      <c r="P28" s="222">
        <v>1</v>
      </c>
      <c r="Q28" s="221">
        <v>1</v>
      </c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>
        <v>15</v>
      </c>
      <c r="AI28" s="221">
        <v>22</v>
      </c>
      <c r="AJ28" s="221">
        <v>3</v>
      </c>
      <c r="AK28" s="221">
        <v>8</v>
      </c>
      <c r="AL28" s="221"/>
      <c r="AM28" s="221">
        <v>7</v>
      </c>
      <c r="AN28" s="221">
        <v>7</v>
      </c>
      <c r="AO28" s="221">
        <v>4</v>
      </c>
      <c r="AP28" s="221">
        <v>5</v>
      </c>
      <c r="AQ28" s="221">
        <v>10</v>
      </c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215">
        <v>1</v>
      </c>
      <c r="BC28" s="215">
        <v>1</v>
      </c>
      <c r="BD28" s="215">
        <v>1</v>
      </c>
      <c r="BE28" s="215">
        <v>1</v>
      </c>
      <c r="BF28" s="215"/>
      <c r="BG28" s="215"/>
      <c r="BH28" s="221"/>
      <c r="BI28" s="221"/>
      <c r="BJ28" s="221"/>
      <c r="BK28" s="221"/>
      <c r="BL28" s="215">
        <v>1</v>
      </c>
      <c r="BM28" s="215">
        <v>1</v>
      </c>
      <c r="BN28" s="215">
        <v>1</v>
      </c>
      <c r="BO28" s="215">
        <v>1</v>
      </c>
      <c r="BP28" s="224"/>
      <c r="BQ28" s="224"/>
      <c r="BR28" s="215"/>
      <c r="BS28" s="215"/>
      <c r="BT28" s="215"/>
      <c r="BU28" s="215"/>
      <c r="BV28" s="221">
        <v>1</v>
      </c>
      <c r="BW28" s="221">
        <v>1</v>
      </c>
      <c r="BX28" s="221">
        <v>1</v>
      </c>
      <c r="BY28" s="221">
        <v>1</v>
      </c>
      <c r="BZ28" s="221"/>
      <c r="CA28" s="221"/>
      <c r="CB28" s="221"/>
      <c r="CC28" s="221"/>
      <c r="CD28" s="221"/>
      <c r="CE28" s="221"/>
    </row>
    <row r="29" spans="1:83" ht="30" x14ac:dyDescent="0.25">
      <c r="A29" s="17">
        <f t="shared" si="1"/>
        <v>18</v>
      </c>
      <c r="B29" s="144" t="s">
        <v>202</v>
      </c>
      <c r="C29" s="213">
        <v>28</v>
      </c>
      <c r="D29" s="221">
        <v>28</v>
      </c>
      <c r="E29" s="246">
        <f t="shared" si="0"/>
        <v>28</v>
      </c>
      <c r="F29" s="221">
        <v>3</v>
      </c>
      <c r="G29" s="222">
        <v>7</v>
      </c>
      <c r="H29" s="222"/>
      <c r="I29" s="222">
        <v>5</v>
      </c>
      <c r="J29" s="222">
        <v>16</v>
      </c>
      <c r="K29" s="222">
        <v>13</v>
      </c>
      <c r="L29" s="222">
        <v>9</v>
      </c>
      <c r="M29" s="222">
        <v>8</v>
      </c>
      <c r="N29" s="222">
        <v>12</v>
      </c>
      <c r="O29" s="222">
        <v>12</v>
      </c>
      <c r="P29" s="222"/>
      <c r="Q29" s="221"/>
      <c r="R29" s="221"/>
      <c r="S29" s="221"/>
      <c r="T29" s="221">
        <v>9</v>
      </c>
      <c r="U29" s="221">
        <v>9</v>
      </c>
      <c r="V29" s="221">
        <v>3</v>
      </c>
      <c r="W29" s="221">
        <v>3</v>
      </c>
      <c r="X29" s="221">
        <v>12</v>
      </c>
      <c r="Y29" s="221">
        <v>9</v>
      </c>
      <c r="Z29" s="221">
        <v>3</v>
      </c>
      <c r="AA29" s="221">
        <v>3</v>
      </c>
      <c r="AB29" s="221"/>
      <c r="AC29" s="221"/>
      <c r="AD29" s="221">
        <v>7</v>
      </c>
      <c r="AE29" s="221">
        <v>6</v>
      </c>
      <c r="AF29" s="221">
        <v>2</v>
      </c>
      <c r="AG29" s="221"/>
      <c r="AH29" s="221">
        <v>23</v>
      </c>
      <c r="AI29" s="221">
        <v>25</v>
      </c>
      <c r="AJ29" s="221">
        <v>2</v>
      </c>
      <c r="AK29" s="221">
        <v>6</v>
      </c>
      <c r="AL29" s="221"/>
      <c r="AM29" s="221">
        <v>5</v>
      </c>
      <c r="AN29" s="221">
        <v>13</v>
      </c>
      <c r="AO29" s="221">
        <v>10</v>
      </c>
      <c r="AP29" s="221">
        <v>8</v>
      </c>
      <c r="AQ29" s="221">
        <v>9</v>
      </c>
      <c r="AR29" s="221">
        <v>1</v>
      </c>
      <c r="AS29" s="221">
        <v>1</v>
      </c>
      <c r="AT29" s="221">
        <v>1</v>
      </c>
      <c r="AU29" s="221">
        <v>1</v>
      </c>
      <c r="AV29" s="221"/>
      <c r="AW29" s="221"/>
      <c r="AX29" s="221"/>
      <c r="AY29" s="221"/>
      <c r="AZ29" s="221"/>
      <c r="BA29" s="221"/>
      <c r="BB29" s="221">
        <v>1</v>
      </c>
      <c r="BC29" s="221"/>
      <c r="BD29" s="221"/>
      <c r="BE29" s="221"/>
      <c r="BF29" s="221"/>
      <c r="BG29" s="221"/>
      <c r="BH29" s="221">
        <v>1</v>
      </c>
      <c r="BI29" s="221"/>
      <c r="BJ29" s="221"/>
      <c r="BK29" s="221"/>
      <c r="BL29" s="221">
        <v>1</v>
      </c>
      <c r="BM29" s="221">
        <v>1</v>
      </c>
      <c r="BN29" s="221"/>
      <c r="BO29" s="221"/>
      <c r="BP29" s="221"/>
      <c r="BQ29" s="221"/>
      <c r="BR29" s="221">
        <v>1</v>
      </c>
      <c r="BS29" s="221"/>
      <c r="BT29" s="221"/>
      <c r="BU29" s="221">
        <v>1</v>
      </c>
      <c r="BV29" s="221">
        <v>1</v>
      </c>
      <c r="BW29" s="221">
        <v>1</v>
      </c>
      <c r="BX29" s="221"/>
      <c r="BY29" s="221"/>
      <c r="BZ29" s="221"/>
      <c r="CA29" s="221"/>
      <c r="CB29" s="221">
        <v>1</v>
      </c>
      <c r="CC29" s="221">
        <v>1</v>
      </c>
      <c r="CD29" s="221"/>
      <c r="CE29" s="221"/>
    </row>
    <row r="30" spans="1:83" ht="18.75" customHeight="1" x14ac:dyDescent="0.25">
      <c r="A30" s="17">
        <f t="shared" si="1"/>
        <v>19</v>
      </c>
      <c r="B30" s="158" t="s">
        <v>203</v>
      </c>
      <c r="C30" s="213">
        <v>23</v>
      </c>
      <c r="D30" s="221">
        <v>19</v>
      </c>
      <c r="E30" s="246">
        <f t="shared" si="0"/>
        <v>19</v>
      </c>
      <c r="F30" s="221">
        <v>3</v>
      </c>
      <c r="G30" s="222">
        <v>3</v>
      </c>
      <c r="H30" s="222">
        <v>3</v>
      </c>
      <c r="I30" s="222"/>
      <c r="J30" s="222">
        <v>12</v>
      </c>
      <c r="K30" s="222">
        <v>10</v>
      </c>
      <c r="L30" s="222">
        <v>8</v>
      </c>
      <c r="M30" s="222">
        <v>6</v>
      </c>
      <c r="N30" s="222">
        <v>9</v>
      </c>
      <c r="O30" s="222">
        <v>7</v>
      </c>
      <c r="P30" s="222"/>
      <c r="Q30" s="221"/>
      <c r="R30" s="221"/>
      <c r="S30" s="221"/>
      <c r="T30" s="221">
        <v>9</v>
      </c>
      <c r="U30" s="221">
        <v>7</v>
      </c>
      <c r="V30" s="221"/>
      <c r="W30" s="221"/>
      <c r="X30" s="221">
        <v>2</v>
      </c>
      <c r="Y30" s="221">
        <v>2</v>
      </c>
      <c r="Z30" s="221"/>
      <c r="AA30" s="221"/>
      <c r="AB30" s="221"/>
      <c r="AC30" s="221"/>
      <c r="AD30" s="221">
        <v>2</v>
      </c>
      <c r="AE30" s="221">
        <v>2</v>
      </c>
      <c r="AF30" s="221"/>
      <c r="AG30" s="221"/>
      <c r="AH30" s="221">
        <v>2</v>
      </c>
      <c r="AI30" s="221">
        <v>4</v>
      </c>
      <c r="AJ30" s="221"/>
      <c r="AK30" s="221">
        <v>2</v>
      </c>
      <c r="AL30" s="221"/>
      <c r="AM30" s="221"/>
      <c r="AN30" s="221">
        <v>2</v>
      </c>
      <c r="AO30" s="221">
        <v>2</v>
      </c>
      <c r="AP30" s="221"/>
      <c r="AQ30" s="221"/>
      <c r="AR30" s="221">
        <v>1</v>
      </c>
      <c r="AS30" s="221">
        <v>1</v>
      </c>
      <c r="AT30" s="221">
        <v>1</v>
      </c>
      <c r="AU30" s="221">
        <v>1</v>
      </c>
      <c r="AV30" s="221">
        <v>1</v>
      </c>
      <c r="AW30" s="221"/>
      <c r="AX30" s="221"/>
      <c r="AY30" s="221"/>
      <c r="AZ30" s="221"/>
      <c r="BA30" s="221"/>
      <c r="BB30" s="221">
        <v>1</v>
      </c>
      <c r="BC30" s="221">
        <v>1</v>
      </c>
      <c r="BD30" s="221"/>
      <c r="BE30" s="221"/>
      <c r="BF30" s="221"/>
      <c r="BG30" s="221"/>
      <c r="BH30" s="221"/>
      <c r="BI30" s="221"/>
      <c r="BJ30" s="221">
        <v>1</v>
      </c>
      <c r="BK30" s="221">
        <v>1</v>
      </c>
      <c r="BL30" s="221"/>
      <c r="BM30" s="221">
        <v>1</v>
      </c>
      <c r="BN30" s="221"/>
      <c r="BO30" s="221">
        <v>1</v>
      </c>
      <c r="BP30" s="221"/>
      <c r="BQ30" s="221"/>
      <c r="BR30" s="221"/>
      <c r="BS30" s="221"/>
      <c r="BT30" s="221"/>
      <c r="BU30" s="221"/>
      <c r="BV30" s="221">
        <v>1</v>
      </c>
      <c r="BW30" s="221"/>
      <c r="BX30" s="221">
        <v>1</v>
      </c>
      <c r="BY30" s="221"/>
      <c r="BZ30" s="221"/>
      <c r="CA30" s="221"/>
      <c r="CB30" s="221"/>
      <c r="CC30" s="221"/>
      <c r="CD30" s="221"/>
      <c r="CE30" s="221"/>
    </row>
    <row r="31" spans="1:83" x14ac:dyDescent="0.25">
      <c r="A31" s="17">
        <f t="shared" si="1"/>
        <v>20</v>
      </c>
      <c r="B31" s="144" t="s">
        <v>204</v>
      </c>
      <c r="C31" s="213">
        <v>18</v>
      </c>
      <c r="D31" s="221">
        <v>15</v>
      </c>
      <c r="E31" s="246">
        <f t="shared" si="0"/>
        <v>15</v>
      </c>
      <c r="F31" s="221">
        <v>2</v>
      </c>
      <c r="G31" s="222">
        <v>14</v>
      </c>
      <c r="H31" s="222">
        <v>2</v>
      </c>
      <c r="I31" s="222">
        <v>10</v>
      </c>
      <c r="J31" s="222"/>
      <c r="K31" s="222">
        <v>1</v>
      </c>
      <c r="L31" s="222"/>
      <c r="M31" s="222"/>
      <c r="N31" s="222">
        <v>15</v>
      </c>
      <c r="O31" s="222">
        <v>15</v>
      </c>
      <c r="P31" s="222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>
        <v>1</v>
      </c>
      <c r="AU31" s="221">
        <v>1</v>
      </c>
      <c r="AV31" s="221"/>
      <c r="AW31" s="221"/>
      <c r="AX31" s="221">
        <v>1</v>
      </c>
      <c r="AY31" s="221">
        <v>1</v>
      </c>
      <c r="AZ31" s="221"/>
      <c r="BA31" s="221"/>
      <c r="BB31" s="221">
        <v>1</v>
      </c>
      <c r="BC31" s="221">
        <v>1</v>
      </c>
      <c r="BD31" s="221">
        <v>1</v>
      </c>
      <c r="BE31" s="221">
        <v>1</v>
      </c>
      <c r="BF31" s="221"/>
      <c r="BG31" s="221"/>
      <c r="BH31" s="221"/>
      <c r="BI31" s="221"/>
      <c r="BJ31" s="221">
        <v>1</v>
      </c>
      <c r="BK31" s="221">
        <v>1</v>
      </c>
      <c r="BL31" s="215">
        <v>1</v>
      </c>
      <c r="BM31" s="215">
        <v>2</v>
      </c>
      <c r="BN31" s="215">
        <v>1</v>
      </c>
      <c r="BO31" s="215">
        <v>2</v>
      </c>
      <c r="BP31" s="215">
        <v>1</v>
      </c>
      <c r="BQ31" s="215">
        <v>1</v>
      </c>
      <c r="BR31" s="221"/>
      <c r="BS31" s="221"/>
      <c r="BT31" s="221"/>
      <c r="BU31" s="221"/>
      <c r="BV31" s="221">
        <v>2</v>
      </c>
      <c r="BW31" s="221">
        <v>2</v>
      </c>
      <c r="BX31" s="221">
        <v>3</v>
      </c>
      <c r="BY31" s="221">
        <v>3</v>
      </c>
      <c r="BZ31" s="221"/>
      <c r="CA31" s="221"/>
      <c r="CB31" s="221"/>
      <c r="CC31" s="221"/>
      <c r="CD31" s="221">
        <v>3</v>
      </c>
      <c r="CE31" s="221" t="s">
        <v>276</v>
      </c>
    </row>
    <row r="32" spans="1:83" ht="31.5" x14ac:dyDescent="0.25">
      <c r="A32" s="17">
        <f t="shared" si="1"/>
        <v>21</v>
      </c>
      <c r="B32" s="210" t="s">
        <v>205</v>
      </c>
      <c r="C32" s="213">
        <v>12</v>
      </c>
      <c r="D32" s="221">
        <v>12</v>
      </c>
      <c r="E32" s="246">
        <f t="shared" si="0"/>
        <v>12</v>
      </c>
      <c r="F32" s="221">
        <v>4</v>
      </c>
      <c r="G32" s="222">
        <v>1</v>
      </c>
      <c r="H32" s="222"/>
      <c r="I32" s="222"/>
      <c r="J32" s="222">
        <v>5</v>
      </c>
      <c r="K32" s="222">
        <v>8</v>
      </c>
      <c r="L32" s="222">
        <v>3</v>
      </c>
      <c r="M32" s="222">
        <v>3</v>
      </c>
      <c r="N32" s="222">
        <v>1</v>
      </c>
      <c r="O32" s="222">
        <v>1</v>
      </c>
      <c r="P32" s="241">
        <v>1</v>
      </c>
      <c r="Q32" s="215">
        <v>1</v>
      </c>
      <c r="R32" s="221"/>
      <c r="S32" s="221"/>
      <c r="T32" s="221"/>
      <c r="U32" s="221"/>
      <c r="V32" s="221"/>
      <c r="W32" s="221"/>
      <c r="X32" s="221">
        <v>8</v>
      </c>
      <c r="Y32" s="221">
        <v>8</v>
      </c>
      <c r="Z32" s="221"/>
      <c r="AA32" s="221"/>
      <c r="AB32" s="221"/>
      <c r="AC32" s="221"/>
      <c r="AD32" s="221">
        <v>7</v>
      </c>
      <c r="AE32" s="221">
        <v>6</v>
      </c>
      <c r="AF32" s="221">
        <v>1</v>
      </c>
      <c r="AG32" s="221">
        <v>2</v>
      </c>
      <c r="AH32" s="221">
        <v>3</v>
      </c>
      <c r="AI32" s="221">
        <v>3</v>
      </c>
      <c r="AJ32" s="221"/>
      <c r="AK32" s="221"/>
      <c r="AL32" s="221"/>
      <c r="AM32" s="221"/>
      <c r="AN32" s="221">
        <v>1</v>
      </c>
      <c r="AO32" s="221">
        <v>1</v>
      </c>
      <c r="AP32" s="221">
        <v>2</v>
      </c>
      <c r="AQ32" s="221">
        <v>2</v>
      </c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  <c r="BB32" s="221"/>
      <c r="BC32" s="221"/>
      <c r="BD32" s="221">
        <v>1</v>
      </c>
      <c r="BE32" s="221">
        <v>1</v>
      </c>
      <c r="BF32" s="221"/>
      <c r="BG32" s="221"/>
      <c r="BH32" s="221">
        <v>1</v>
      </c>
      <c r="BI32" s="221">
        <v>1</v>
      </c>
      <c r="BJ32" s="221"/>
      <c r="BK32" s="221"/>
      <c r="BL32" s="221"/>
      <c r="BM32" s="221"/>
      <c r="BN32" s="221"/>
      <c r="BO32" s="221"/>
      <c r="BP32" s="221"/>
      <c r="BQ32" s="221"/>
      <c r="BR32" s="221"/>
      <c r="BS32" s="221"/>
      <c r="BT32" s="221"/>
      <c r="BU32" s="221"/>
      <c r="BV32" s="221">
        <v>1</v>
      </c>
      <c r="BW32" s="221">
        <v>1</v>
      </c>
      <c r="BX32" s="221"/>
      <c r="BY32" s="221"/>
      <c r="BZ32" s="221"/>
      <c r="CA32" s="221"/>
      <c r="CB32" s="221">
        <v>1</v>
      </c>
      <c r="CC32" s="221">
        <v>1</v>
      </c>
      <c r="CD32" s="155"/>
      <c r="CE32" s="155"/>
    </row>
    <row r="33" spans="1:83" ht="30" x14ac:dyDescent="0.25">
      <c r="A33" s="229">
        <f t="shared" si="1"/>
        <v>22</v>
      </c>
      <c r="B33" s="144" t="s">
        <v>206</v>
      </c>
      <c r="C33" s="183">
        <v>13</v>
      </c>
      <c r="D33" s="181">
        <v>13</v>
      </c>
      <c r="E33" s="246">
        <f t="shared" si="0"/>
        <v>13</v>
      </c>
      <c r="F33" s="181">
        <v>5</v>
      </c>
      <c r="G33" s="182">
        <v>3</v>
      </c>
      <c r="H33" s="182">
        <v>1</v>
      </c>
      <c r="I33" s="182">
        <v>2</v>
      </c>
      <c r="J33" s="182">
        <v>7</v>
      </c>
      <c r="K33" s="182">
        <v>10</v>
      </c>
      <c r="L33" s="182">
        <v>1</v>
      </c>
      <c r="M33" s="182"/>
      <c r="N33" s="182"/>
      <c r="O33" s="182"/>
      <c r="P33" s="182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  <c r="BK33" s="181"/>
      <c r="BL33" s="181">
        <v>1</v>
      </c>
      <c r="BM33" s="181">
        <v>1</v>
      </c>
      <c r="BN33" s="181">
        <v>1</v>
      </c>
      <c r="BO33" s="181">
        <v>1</v>
      </c>
      <c r="BP33" s="181"/>
      <c r="BQ33" s="181"/>
      <c r="BR33" s="181"/>
      <c r="BS33" s="181"/>
      <c r="BT33" s="181"/>
      <c r="BU33" s="181"/>
      <c r="BV33" s="181">
        <v>1</v>
      </c>
      <c r="BW33" s="181">
        <v>1</v>
      </c>
      <c r="BX33" s="181"/>
      <c r="BY33" s="181"/>
      <c r="BZ33" s="181"/>
      <c r="CA33" s="181"/>
      <c r="CB33" s="181"/>
      <c r="CC33" s="181"/>
      <c r="CD33" s="181">
        <v>1</v>
      </c>
      <c r="CE33" s="181">
        <v>1</v>
      </c>
    </row>
    <row r="34" spans="1:83" ht="21.75" customHeight="1" x14ac:dyDescent="0.25">
      <c r="A34" s="17">
        <f t="shared" si="1"/>
        <v>23</v>
      </c>
      <c r="B34" s="144" t="s">
        <v>207</v>
      </c>
      <c r="C34" s="213">
        <v>19</v>
      </c>
      <c r="D34" s="221">
        <v>21</v>
      </c>
      <c r="E34" s="246">
        <f t="shared" si="0"/>
        <v>21</v>
      </c>
      <c r="F34" s="221">
        <v>4</v>
      </c>
      <c r="G34" s="222">
        <v>10</v>
      </c>
      <c r="H34" s="222"/>
      <c r="I34" s="222">
        <v>6</v>
      </c>
      <c r="J34" s="222">
        <v>14</v>
      </c>
      <c r="K34" s="222">
        <v>9</v>
      </c>
      <c r="L34" s="222">
        <v>1</v>
      </c>
      <c r="M34" s="222">
        <v>2</v>
      </c>
      <c r="N34" s="222">
        <v>5</v>
      </c>
      <c r="O34" s="222">
        <v>5</v>
      </c>
      <c r="P34" s="222"/>
      <c r="Q34" s="221"/>
      <c r="R34" s="221"/>
      <c r="S34" s="221"/>
      <c r="T34" s="221">
        <v>5</v>
      </c>
      <c r="U34" s="221">
        <v>5</v>
      </c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>
        <v>7</v>
      </c>
      <c r="AI34" s="221">
        <v>7</v>
      </c>
      <c r="AJ34" s="221">
        <v>3</v>
      </c>
      <c r="AK34" s="221">
        <v>3</v>
      </c>
      <c r="AL34" s="221"/>
      <c r="AM34" s="221"/>
      <c r="AN34" s="221">
        <v>4</v>
      </c>
      <c r="AO34" s="221">
        <v>4</v>
      </c>
      <c r="AP34" s="221"/>
      <c r="AQ34" s="221"/>
      <c r="AR34" s="221"/>
      <c r="AS34" s="221"/>
      <c r="AT34" s="221"/>
      <c r="AU34" s="221"/>
      <c r="AV34" s="221"/>
      <c r="AW34" s="221"/>
      <c r="AX34" s="221"/>
      <c r="AY34" s="221"/>
      <c r="AZ34" s="221"/>
      <c r="BA34" s="221"/>
      <c r="BB34" s="221"/>
      <c r="BC34" s="221"/>
      <c r="BD34" s="221"/>
      <c r="BE34" s="221"/>
      <c r="BF34" s="221"/>
      <c r="BG34" s="221"/>
      <c r="BH34" s="221"/>
      <c r="BI34" s="221"/>
      <c r="BJ34" s="221"/>
      <c r="BK34" s="221"/>
      <c r="BL34" s="221">
        <v>2</v>
      </c>
      <c r="BM34" s="221">
        <v>3</v>
      </c>
      <c r="BN34" s="221">
        <v>2</v>
      </c>
      <c r="BO34" s="221">
        <v>3</v>
      </c>
      <c r="BP34" s="221"/>
      <c r="BQ34" s="221">
        <v>1</v>
      </c>
      <c r="BR34" s="221"/>
      <c r="BS34" s="221"/>
      <c r="BT34" s="221"/>
      <c r="BU34" s="221"/>
      <c r="BV34" s="221">
        <v>1</v>
      </c>
      <c r="BW34" s="221"/>
      <c r="BX34" s="221">
        <v>1</v>
      </c>
      <c r="BY34" s="221"/>
      <c r="BZ34" s="221"/>
      <c r="CA34" s="221"/>
      <c r="CB34" s="221">
        <v>1</v>
      </c>
      <c r="CC34" s="221"/>
      <c r="CD34" s="221"/>
      <c r="CE34" s="221"/>
    </row>
    <row r="35" spans="1:83" ht="30" x14ac:dyDescent="0.25">
      <c r="A35" s="17">
        <f t="shared" si="1"/>
        <v>24</v>
      </c>
      <c r="B35" s="144" t="s">
        <v>208</v>
      </c>
      <c r="C35" s="213">
        <v>10</v>
      </c>
      <c r="D35" s="221">
        <v>10</v>
      </c>
      <c r="E35" s="246">
        <f t="shared" si="0"/>
        <v>10</v>
      </c>
      <c r="F35" s="221">
        <v>6</v>
      </c>
      <c r="G35" s="222">
        <v>8</v>
      </c>
      <c r="H35" s="222"/>
      <c r="I35" s="222">
        <v>2</v>
      </c>
      <c r="J35" s="222">
        <v>1</v>
      </c>
      <c r="K35" s="222">
        <v>1</v>
      </c>
      <c r="L35" s="222">
        <v>3</v>
      </c>
      <c r="M35" s="222">
        <v>1</v>
      </c>
      <c r="N35" s="222"/>
      <c r="O35" s="222"/>
      <c r="P35" s="222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13">
        <v>10</v>
      </c>
      <c r="AI35" s="221">
        <v>10</v>
      </c>
      <c r="AJ35" s="221">
        <v>6</v>
      </c>
      <c r="AK35" s="222">
        <v>8</v>
      </c>
      <c r="AL35" s="222"/>
      <c r="AM35" s="222">
        <v>2</v>
      </c>
      <c r="AN35" s="222">
        <v>1</v>
      </c>
      <c r="AO35" s="222">
        <v>1</v>
      </c>
      <c r="AP35" s="222">
        <v>3</v>
      </c>
      <c r="AQ35" s="222">
        <v>1</v>
      </c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1">
        <v>1</v>
      </c>
      <c r="BC35" s="221">
        <v>1</v>
      </c>
      <c r="BD35" s="221"/>
      <c r="BE35" s="221"/>
      <c r="BF35" s="221"/>
      <c r="BG35" s="221"/>
      <c r="BH35" s="221"/>
      <c r="BI35" s="221"/>
      <c r="BJ35" s="221">
        <v>1</v>
      </c>
      <c r="BK35" s="221">
        <v>1</v>
      </c>
      <c r="BL35" s="221"/>
      <c r="BM35" s="221"/>
      <c r="BN35" s="221"/>
      <c r="BO35" s="221"/>
      <c r="BP35" s="221"/>
      <c r="BQ35" s="221"/>
      <c r="BR35" s="221"/>
      <c r="BS35" s="221"/>
      <c r="BT35" s="221"/>
      <c r="BU35" s="221"/>
      <c r="BV35" s="221"/>
      <c r="BW35" s="221"/>
      <c r="BX35" s="221"/>
      <c r="BY35" s="221"/>
      <c r="BZ35" s="221"/>
      <c r="CA35" s="221"/>
      <c r="CB35" s="221"/>
      <c r="CC35" s="221"/>
      <c r="CD35" s="155"/>
      <c r="CE35" s="155"/>
    </row>
    <row r="36" spans="1:83" x14ac:dyDescent="0.25">
      <c r="A36" s="17">
        <f t="shared" si="1"/>
        <v>25</v>
      </c>
      <c r="B36" s="144" t="s">
        <v>209</v>
      </c>
      <c r="C36" s="213">
        <v>9</v>
      </c>
      <c r="D36" s="221">
        <v>9</v>
      </c>
      <c r="E36" s="246">
        <f t="shared" si="0"/>
        <v>9</v>
      </c>
      <c r="F36" s="221"/>
      <c r="G36" s="222"/>
      <c r="H36" s="222"/>
      <c r="I36" s="222"/>
      <c r="J36" s="222">
        <v>6</v>
      </c>
      <c r="K36" s="222">
        <v>6</v>
      </c>
      <c r="L36" s="222">
        <v>3</v>
      </c>
      <c r="M36" s="222">
        <v>3</v>
      </c>
      <c r="N36" s="222"/>
      <c r="O36" s="222"/>
      <c r="P36" s="222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>
        <v>4</v>
      </c>
      <c r="AI36" s="221">
        <v>4</v>
      </c>
      <c r="AJ36" s="221"/>
      <c r="AK36" s="221"/>
      <c r="AL36" s="221"/>
      <c r="AM36" s="221"/>
      <c r="AN36" s="221">
        <v>2</v>
      </c>
      <c r="AO36" s="221">
        <v>2</v>
      </c>
      <c r="AP36" s="221">
        <v>2</v>
      </c>
      <c r="AQ36" s="221">
        <v>2</v>
      </c>
      <c r="AR36" s="221">
        <v>1</v>
      </c>
      <c r="AS36" s="221">
        <v>1</v>
      </c>
      <c r="AT36" s="221">
        <v>1</v>
      </c>
      <c r="AU36" s="221">
        <v>1</v>
      </c>
      <c r="AV36" s="221"/>
      <c r="AW36" s="221"/>
      <c r="AX36" s="221"/>
      <c r="AY36" s="221"/>
      <c r="AZ36" s="221"/>
      <c r="BA36" s="221"/>
      <c r="BB36" s="221"/>
      <c r="BC36" s="221"/>
      <c r="BD36" s="221"/>
      <c r="BE36" s="221"/>
      <c r="BF36" s="221"/>
      <c r="BG36" s="221"/>
      <c r="BH36" s="221"/>
      <c r="BI36" s="221"/>
      <c r="BJ36" s="221"/>
      <c r="BK36" s="221"/>
      <c r="BL36" s="221">
        <v>1</v>
      </c>
      <c r="BM36" s="221">
        <v>1</v>
      </c>
      <c r="BN36" s="221"/>
      <c r="BO36" s="221"/>
      <c r="BP36" s="221"/>
      <c r="BQ36" s="221"/>
      <c r="BR36" s="221">
        <v>1</v>
      </c>
      <c r="BS36" s="221">
        <v>1</v>
      </c>
      <c r="BT36" s="221"/>
      <c r="BU36" s="221"/>
      <c r="BV36" s="221">
        <v>1</v>
      </c>
      <c r="BW36" s="221">
        <v>1</v>
      </c>
      <c r="BX36" s="221"/>
      <c r="BY36" s="221"/>
      <c r="BZ36" s="221"/>
      <c r="CA36" s="221"/>
      <c r="CB36" s="221"/>
      <c r="CC36" s="221"/>
      <c r="CD36" s="221">
        <v>1</v>
      </c>
      <c r="CE36" s="221">
        <v>1</v>
      </c>
    </row>
    <row r="37" spans="1:83" x14ac:dyDescent="0.25">
      <c r="A37" s="17">
        <f t="shared" si="1"/>
        <v>26</v>
      </c>
      <c r="B37" s="144" t="s">
        <v>210</v>
      </c>
      <c r="C37" s="213">
        <v>12</v>
      </c>
      <c r="D37" s="188">
        <v>12</v>
      </c>
      <c r="E37" s="246">
        <f t="shared" si="0"/>
        <v>12</v>
      </c>
      <c r="F37" s="221">
        <v>4</v>
      </c>
      <c r="G37" s="222">
        <v>4</v>
      </c>
      <c r="H37" s="222">
        <v>3</v>
      </c>
      <c r="I37" s="222">
        <v>1</v>
      </c>
      <c r="J37" s="222">
        <v>4</v>
      </c>
      <c r="K37" s="222">
        <v>3</v>
      </c>
      <c r="L37" s="222">
        <v>4</v>
      </c>
      <c r="M37" s="222">
        <v>5</v>
      </c>
      <c r="N37" s="222">
        <v>3</v>
      </c>
      <c r="O37" s="222">
        <v>4</v>
      </c>
      <c r="P37" s="222">
        <v>2</v>
      </c>
      <c r="Q37" s="221">
        <v>4</v>
      </c>
      <c r="R37" s="221">
        <v>2</v>
      </c>
      <c r="S37" s="221">
        <v>1</v>
      </c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>
        <v>12</v>
      </c>
      <c r="AI37" s="221">
        <v>12</v>
      </c>
      <c r="AJ37" s="221">
        <v>4</v>
      </c>
      <c r="AK37" s="221">
        <v>5</v>
      </c>
      <c r="AL37" s="221">
        <v>3</v>
      </c>
      <c r="AM37" s="221">
        <v>1</v>
      </c>
      <c r="AN37" s="221">
        <v>4</v>
      </c>
      <c r="AO37" s="221">
        <v>3</v>
      </c>
      <c r="AP37" s="221">
        <v>4</v>
      </c>
      <c r="AQ37" s="221">
        <v>4</v>
      </c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>
        <v>1</v>
      </c>
      <c r="BC37" s="221">
        <v>1</v>
      </c>
      <c r="BD37" s="221"/>
      <c r="BE37" s="221"/>
      <c r="BF37" s="221"/>
      <c r="BG37" s="221"/>
      <c r="BH37" s="221">
        <v>1</v>
      </c>
      <c r="BI37" s="221">
        <v>1</v>
      </c>
      <c r="BJ37" s="221"/>
      <c r="BK37" s="221"/>
      <c r="BL37" s="188"/>
      <c r="BM37" s="188"/>
      <c r="BN37" s="188">
        <v>2</v>
      </c>
      <c r="BO37" s="188">
        <v>4</v>
      </c>
      <c r="BP37" s="188">
        <v>2</v>
      </c>
      <c r="BQ37" s="188">
        <v>2</v>
      </c>
      <c r="BR37" s="221"/>
      <c r="BS37" s="221"/>
      <c r="BT37" s="221"/>
      <c r="BU37" s="221"/>
      <c r="BV37" s="188">
        <v>1</v>
      </c>
      <c r="BW37" s="188">
        <v>1</v>
      </c>
      <c r="BX37" s="188">
        <v>1</v>
      </c>
      <c r="BY37" s="188"/>
      <c r="BZ37" s="188"/>
      <c r="CA37" s="188"/>
      <c r="CB37" s="188">
        <v>1</v>
      </c>
      <c r="CC37" s="188"/>
      <c r="CD37" s="188"/>
      <c r="CE37" s="188"/>
    </row>
    <row r="38" spans="1:83" ht="30" x14ac:dyDescent="0.25">
      <c r="A38" s="17">
        <f t="shared" si="1"/>
        <v>27</v>
      </c>
      <c r="B38" s="144" t="s">
        <v>211</v>
      </c>
      <c r="C38" s="213">
        <v>11</v>
      </c>
      <c r="D38" s="221">
        <v>13</v>
      </c>
      <c r="E38" s="246">
        <f t="shared" si="0"/>
        <v>13</v>
      </c>
      <c r="F38" s="221">
        <v>2</v>
      </c>
      <c r="G38" s="222">
        <v>4</v>
      </c>
      <c r="H38" s="222"/>
      <c r="I38" s="222">
        <v>2</v>
      </c>
      <c r="J38" s="222">
        <v>6</v>
      </c>
      <c r="K38" s="222">
        <v>6</v>
      </c>
      <c r="L38" s="222">
        <v>3</v>
      </c>
      <c r="M38" s="222">
        <v>3</v>
      </c>
      <c r="N38" s="222">
        <v>4</v>
      </c>
      <c r="O38" s="222">
        <v>4</v>
      </c>
      <c r="P38" s="222"/>
      <c r="Q38" s="221"/>
      <c r="R38" s="221"/>
      <c r="S38" s="221"/>
      <c r="T38" s="221"/>
      <c r="U38" s="221"/>
      <c r="V38" s="221">
        <v>4</v>
      </c>
      <c r="W38" s="221">
        <v>4</v>
      </c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>
        <v>10</v>
      </c>
      <c r="AI38" s="221">
        <v>12</v>
      </c>
      <c r="AJ38" s="221">
        <v>2</v>
      </c>
      <c r="AK38" s="221">
        <v>4</v>
      </c>
      <c r="AL38" s="221"/>
      <c r="AM38" s="221">
        <v>2</v>
      </c>
      <c r="AN38" s="221">
        <v>8</v>
      </c>
      <c r="AO38" s="221">
        <v>8</v>
      </c>
      <c r="AP38" s="221"/>
      <c r="AQ38" s="221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1"/>
      <c r="BC38" s="221"/>
      <c r="BD38" s="221"/>
      <c r="BE38" s="221"/>
      <c r="BF38" s="221"/>
      <c r="BG38" s="221"/>
      <c r="BH38" s="221"/>
      <c r="BI38" s="221"/>
      <c r="BJ38" s="221"/>
      <c r="BK38" s="221"/>
      <c r="BL38" s="221"/>
      <c r="BM38" s="221"/>
      <c r="BN38" s="221"/>
      <c r="BO38" s="221"/>
      <c r="BP38" s="221"/>
      <c r="BQ38" s="221"/>
      <c r="BR38" s="221"/>
      <c r="BS38" s="221"/>
      <c r="BT38" s="221"/>
      <c r="BU38" s="221"/>
      <c r="BV38" s="221"/>
      <c r="BW38" s="221"/>
      <c r="BX38" s="221"/>
      <c r="BY38" s="221"/>
      <c r="BZ38" s="221"/>
      <c r="CA38" s="221"/>
      <c r="CB38" s="221"/>
      <c r="CC38" s="221"/>
      <c r="CD38" s="221"/>
      <c r="CE38" s="221"/>
    </row>
    <row r="39" spans="1:83" x14ac:dyDescent="0.25">
      <c r="A39" s="229">
        <f t="shared" si="1"/>
        <v>28</v>
      </c>
      <c r="B39" s="144" t="s">
        <v>212</v>
      </c>
      <c r="C39" s="213">
        <v>2</v>
      </c>
      <c r="D39" s="221">
        <v>2</v>
      </c>
      <c r="E39" s="246">
        <f t="shared" si="0"/>
        <v>2</v>
      </c>
      <c r="F39" s="221"/>
      <c r="G39" s="222"/>
      <c r="H39" s="222"/>
      <c r="I39" s="222"/>
      <c r="J39" s="222"/>
      <c r="K39" s="222"/>
      <c r="L39" s="222">
        <v>2</v>
      </c>
      <c r="M39" s="222">
        <v>2</v>
      </c>
      <c r="N39" s="222">
        <v>2</v>
      </c>
      <c r="O39" s="222">
        <v>2</v>
      </c>
      <c r="P39" s="222"/>
      <c r="Q39" s="221"/>
      <c r="R39" s="221"/>
      <c r="S39" s="221"/>
      <c r="T39" s="221">
        <v>1</v>
      </c>
      <c r="U39" s="221">
        <v>1</v>
      </c>
      <c r="V39" s="221">
        <v>1</v>
      </c>
      <c r="W39" s="221">
        <v>1</v>
      </c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>
        <v>2</v>
      </c>
      <c r="AI39" s="221">
        <v>2</v>
      </c>
      <c r="AJ39" s="221"/>
      <c r="AK39" s="221"/>
      <c r="AL39" s="221"/>
      <c r="AM39" s="221"/>
      <c r="AN39" s="221"/>
      <c r="AO39" s="221"/>
      <c r="AP39" s="221">
        <v>2</v>
      </c>
      <c r="AQ39" s="221">
        <v>2</v>
      </c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  <c r="BB39" s="221"/>
      <c r="BC39" s="221"/>
      <c r="BD39" s="221"/>
      <c r="BE39" s="221"/>
      <c r="BF39" s="221"/>
      <c r="BG39" s="221"/>
      <c r="BH39" s="221"/>
      <c r="BI39" s="221"/>
      <c r="BJ39" s="221"/>
      <c r="BK39" s="221"/>
      <c r="BL39" s="221"/>
      <c r="BM39" s="221"/>
      <c r="BN39" s="221"/>
      <c r="BO39" s="221"/>
      <c r="BP39" s="221"/>
      <c r="BQ39" s="221"/>
      <c r="BR39" s="221"/>
      <c r="BS39" s="221"/>
      <c r="BT39" s="221"/>
      <c r="BU39" s="221"/>
      <c r="BV39" s="221"/>
      <c r="BW39" s="221"/>
      <c r="BX39" s="221"/>
      <c r="BY39" s="221"/>
      <c r="BZ39" s="221"/>
      <c r="CA39" s="221"/>
      <c r="CB39" s="221"/>
      <c r="CC39" s="221"/>
      <c r="CD39" s="221"/>
      <c r="CE39" s="155"/>
    </row>
    <row r="40" spans="1:83" ht="30" x14ac:dyDescent="0.25">
      <c r="A40" s="17">
        <f t="shared" si="1"/>
        <v>29</v>
      </c>
      <c r="B40" s="158" t="s">
        <v>213</v>
      </c>
      <c r="C40" s="213">
        <v>1</v>
      </c>
      <c r="D40" s="221">
        <v>1</v>
      </c>
      <c r="E40" s="246">
        <f t="shared" si="0"/>
        <v>1</v>
      </c>
      <c r="F40" s="221"/>
      <c r="G40" s="222"/>
      <c r="H40" s="222"/>
      <c r="I40" s="222"/>
      <c r="J40" s="222"/>
      <c r="K40" s="222"/>
      <c r="L40" s="222">
        <v>1</v>
      </c>
      <c r="M40" s="222">
        <v>1</v>
      </c>
      <c r="N40" s="222">
        <v>1</v>
      </c>
      <c r="O40" s="222">
        <v>1</v>
      </c>
      <c r="P40" s="222"/>
      <c r="Q40" s="221"/>
      <c r="R40" s="221"/>
      <c r="S40" s="221"/>
      <c r="T40" s="221"/>
      <c r="U40" s="221"/>
      <c r="V40" s="221">
        <v>1</v>
      </c>
      <c r="W40" s="221">
        <v>1</v>
      </c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>
        <v>0</v>
      </c>
      <c r="AI40" s="221">
        <v>1</v>
      </c>
      <c r="AJ40" s="221"/>
      <c r="AK40" s="221">
        <v>1</v>
      </c>
      <c r="AL40" s="221"/>
      <c r="AM40" s="221">
        <v>1</v>
      </c>
      <c r="AN40" s="221"/>
      <c r="AO40" s="221"/>
      <c r="AP40" s="221"/>
      <c r="AQ40" s="221"/>
      <c r="AR40" s="221"/>
      <c r="AS40" s="221"/>
      <c r="AT40" s="221"/>
      <c r="AU40" s="221"/>
      <c r="AV40" s="221"/>
      <c r="AW40" s="221"/>
      <c r="AX40" s="221"/>
      <c r="AY40" s="221"/>
      <c r="AZ40" s="221"/>
      <c r="BA40" s="221"/>
      <c r="BB40" s="221"/>
      <c r="BC40" s="221"/>
      <c r="BD40" s="221"/>
      <c r="BE40" s="221"/>
      <c r="BF40" s="221"/>
      <c r="BG40" s="221"/>
      <c r="BH40" s="221"/>
      <c r="BI40" s="221"/>
      <c r="BJ40" s="221"/>
      <c r="BK40" s="221"/>
      <c r="BL40" s="221"/>
      <c r="BM40" s="221"/>
      <c r="BN40" s="221"/>
      <c r="BO40" s="221"/>
      <c r="BP40" s="221"/>
      <c r="BQ40" s="221"/>
      <c r="BR40" s="221"/>
      <c r="BS40" s="221"/>
      <c r="BT40" s="221"/>
      <c r="BU40" s="221"/>
      <c r="BV40" s="221"/>
      <c r="BW40" s="221"/>
      <c r="BX40" s="221"/>
      <c r="BY40" s="221"/>
      <c r="BZ40" s="221"/>
      <c r="CA40" s="221"/>
      <c r="CB40" s="221"/>
      <c r="CC40" s="221"/>
      <c r="CD40" s="221"/>
      <c r="CE40" s="221"/>
    </row>
    <row r="41" spans="1:83" x14ac:dyDescent="0.25">
      <c r="A41" s="17">
        <f t="shared" si="1"/>
        <v>30</v>
      </c>
      <c r="B41" s="144" t="s">
        <v>214</v>
      </c>
      <c r="C41" s="213">
        <v>2</v>
      </c>
      <c r="D41" s="221">
        <v>2</v>
      </c>
      <c r="E41" s="246">
        <f t="shared" si="0"/>
        <v>2</v>
      </c>
      <c r="F41" s="221"/>
      <c r="G41" s="222"/>
      <c r="H41" s="222"/>
      <c r="I41" s="222"/>
      <c r="J41" s="222"/>
      <c r="K41" s="222"/>
      <c r="L41" s="222">
        <v>2</v>
      </c>
      <c r="M41" s="222">
        <v>2</v>
      </c>
      <c r="N41" s="222"/>
      <c r="O41" s="222"/>
      <c r="P41" s="222"/>
      <c r="Q41" s="221"/>
      <c r="R41" s="221"/>
      <c r="S41" s="221"/>
      <c r="T41" s="221"/>
      <c r="U41" s="221"/>
      <c r="V41" s="221"/>
      <c r="W41" s="221"/>
      <c r="X41" s="221">
        <v>2</v>
      </c>
      <c r="Y41" s="221">
        <v>2</v>
      </c>
      <c r="Z41" s="221"/>
      <c r="AA41" s="221"/>
      <c r="AB41" s="221"/>
      <c r="AC41" s="221"/>
      <c r="AD41" s="221"/>
      <c r="AE41" s="221"/>
      <c r="AF41" s="221">
        <v>2</v>
      </c>
      <c r="AG41" s="221">
        <v>2</v>
      </c>
      <c r="AH41" s="221">
        <v>1</v>
      </c>
      <c r="AI41" s="221">
        <v>1</v>
      </c>
      <c r="AJ41" s="221"/>
      <c r="AK41" s="221"/>
      <c r="AL41" s="221"/>
      <c r="AM41" s="221"/>
      <c r="AN41" s="221"/>
      <c r="AO41" s="221"/>
      <c r="AP41" s="221">
        <v>1</v>
      </c>
      <c r="AQ41" s="221">
        <v>1</v>
      </c>
      <c r="AR41" s="221"/>
      <c r="AS41" s="221"/>
      <c r="AT41" s="221"/>
      <c r="AU41" s="221"/>
      <c r="AV41" s="221"/>
      <c r="AW41" s="221"/>
      <c r="AX41" s="221"/>
      <c r="AY41" s="221"/>
      <c r="AZ41" s="221"/>
      <c r="BA41" s="221"/>
      <c r="BB41" s="221">
        <v>2</v>
      </c>
      <c r="BC41" s="221">
        <v>2</v>
      </c>
      <c r="BD41" s="221"/>
      <c r="BE41" s="221"/>
      <c r="BF41" s="221"/>
      <c r="BG41" s="221"/>
      <c r="BH41" s="221"/>
      <c r="BI41" s="221"/>
      <c r="BJ41" s="221">
        <v>2</v>
      </c>
      <c r="BK41" s="221">
        <v>2</v>
      </c>
      <c r="BL41" s="221">
        <v>1</v>
      </c>
      <c r="BM41" s="221">
        <v>1</v>
      </c>
      <c r="BN41" s="221">
        <v>1</v>
      </c>
      <c r="BO41" s="221">
        <v>1</v>
      </c>
      <c r="BP41" s="221"/>
      <c r="BQ41" s="221"/>
      <c r="BR41" s="221"/>
      <c r="BS41" s="221"/>
      <c r="BT41" s="221"/>
      <c r="BU41" s="221"/>
      <c r="BV41" s="221"/>
      <c r="BW41" s="221"/>
      <c r="BX41" s="221"/>
      <c r="BY41" s="221"/>
      <c r="BZ41" s="221"/>
      <c r="CA41" s="221"/>
      <c r="CB41" s="221"/>
      <c r="CC41" s="221"/>
      <c r="CD41" s="221"/>
      <c r="CE41" s="155"/>
    </row>
    <row r="42" spans="1:83" x14ac:dyDescent="0.25">
      <c r="A42" s="229">
        <f t="shared" si="1"/>
        <v>31</v>
      </c>
      <c r="B42" s="144" t="s">
        <v>215</v>
      </c>
      <c r="C42" s="221">
        <v>1</v>
      </c>
      <c r="D42" s="222">
        <v>1</v>
      </c>
      <c r="E42" s="246">
        <f t="shared" si="0"/>
        <v>1</v>
      </c>
      <c r="F42" s="222"/>
      <c r="G42" s="222"/>
      <c r="H42" s="222"/>
      <c r="I42" s="222"/>
      <c r="J42" s="221"/>
      <c r="K42" s="221"/>
      <c r="L42" s="221">
        <v>1</v>
      </c>
      <c r="M42" s="221">
        <v>1</v>
      </c>
      <c r="N42" s="221">
        <v>1</v>
      </c>
      <c r="O42" s="221">
        <v>1</v>
      </c>
      <c r="P42" s="221"/>
      <c r="Q42" s="221"/>
      <c r="R42" s="221"/>
      <c r="S42" s="221"/>
      <c r="T42" s="221"/>
      <c r="U42" s="221"/>
      <c r="V42" s="221">
        <v>1</v>
      </c>
      <c r="W42" s="221">
        <v>1</v>
      </c>
      <c r="X42" s="221">
        <v>2</v>
      </c>
      <c r="Y42" s="221">
        <v>2</v>
      </c>
      <c r="Z42" s="221">
        <v>1</v>
      </c>
      <c r="AA42" s="221">
        <v>1</v>
      </c>
      <c r="AB42" s="221"/>
      <c r="AC42" s="221"/>
      <c r="AD42" s="221"/>
      <c r="AE42" s="221"/>
      <c r="AF42" s="221">
        <v>1</v>
      </c>
      <c r="AG42" s="221">
        <v>1</v>
      </c>
      <c r="AH42" s="221">
        <v>1</v>
      </c>
      <c r="AI42" s="221">
        <v>1</v>
      </c>
      <c r="AJ42" s="221"/>
      <c r="AK42" s="258"/>
      <c r="AL42" s="221"/>
      <c r="AM42" s="221"/>
      <c r="AN42" s="221"/>
      <c r="AO42" s="221"/>
      <c r="AP42" s="221">
        <v>1</v>
      </c>
      <c r="AQ42" s="221">
        <v>1</v>
      </c>
      <c r="AR42" s="146">
        <v>2</v>
      </c>
      <c r="AS42" s="146">
        <v>2</v>
      </c>
      <c r="AT42" s="146"/>
      <c r="AU42" s="146">
        <v>1</v>
      </c>
      <c r="AV42" s="146"/>
      <c r="AW42" s="146">
        <v>1</v>
      </c>
      <c r="AX42" s="146"/>
      <c r="AY42" s="146">
        <v>1</v>
      </c>
      <c r="AZ42" s="146">
        <v>2</v>
      </c>
      <c r="BA42" s="146"/>
      <c r="BB42" s="146">
        <v>1</v>
      </c>
      <c r="BC42" s="146">
        <v>1</v>
      </c>
      <c r="BD42" s="146">
        <v>1</v>
      </c>
      <c r="BE42" s="146">
        <v>1</v>
      </c>
      <c r="BF42" s="146"/>
      <c r="BG42" s="146"/>
      <c r="BH42" s="146"/>
      <c r="BI42" s="146"/>
      <c r="BJ42" s="146"/>
      <c r="BK42" s="146"/>
      <c r="BL42" s="146">
        <v>1</v>
      </c>
      <c r="BM42" s="146">
        <v>1</v>
      </c>
      <c r="BN42" s="258"/>
      <c r="BO42" s="258"/>
      <c r="BP42" s="146"/>
      <c r="BQ42" s="146"/>
      <c r="BR42" s="146">
        <v>1</v>
      </c>
      <c r="BS42" s="146">
        <v>1</v>
      </c>
      <c r="BT42" s="146"/>
      <c r="BU42" s="146"/>
      <c r="BV42" s="146">
        <v>1</v>
      </c>
      <c r="BW42" s="146">
        <v>1</v>
      </c>
      <c r="BX42" s="258"/>
      <c r="BY42" s="258"/>
      <c r="BZ42" s="146"/>
      <c r="CA42" s="146"/>
      <c r="CB42" s="146"/>
      <c r="CC42" s="146"/>
      <c r="CD42" s="146">
        <v>1</v>
      </c>
      <c r="CE42" s="146">
        <v>1</v>
      </c>
    </row>
    <row r="43" spans="1:83" ht="30" x14ac:dyDescent="0.25">
      <c r="A43" s="229">
        <f t="shared" si="1"/>
        <v>32</v>
      </c>
      <c r="B43" s="135" t="s">
        <v>217</v>
      </c>
      <c r="C43" s="246">
        <v>1</v>
      </c>
      <c r="D43" s="155">
        <v>1</v>
      </c>
      <c r="E43" s="246">
        <f t="shared" si="0"/>
        <v>1</v>
      </c>
      <c r="F43" s="155"/>
      <c r="G43" s="155"/>
      <c r="H43" s="155"/>
      <c r="I43" s="155"/>
      <c r="J43" s="155"/>
      <c r="K43" s="155"/>
      <c r="L43" s="155"/>
      <c r="M43" s="155">
        <v>1</v>
      </c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/>
      <c r="BX43" s="155"/>
      <c r="BY43" s="155"/>
      <c r="BZ43" s="155"/>
      <c r="CA43" s="155"/>
      <c r="CB43" s="155"/>
      <c r="CC43" s="155"/>
      <c r="CD43" s="155"/>
      <c r="CE43" s="155"/>
    </row>
    <row r="44" spans="1:83" x14ac:dyDescent="0.25">
      <c r="A44" s="229">
        <f t="shared" si="1"/>
        <v>33</v>
      </c>
      <c r="B44" s="144" t="s">
        <v>218</v>
      </c>
      <c r="C44" s="213">
        <v>1</v>
      </c>
      <c r="D44" s="221">
        <v>1</v>
      </c>
      <c r="E44" s="246">
        <f t="shared" si="0"/>
        <v>1</v>
      </c>
      <c r="F44" s="221"/>
      <c r="G44" s="222"/>
      <c r="H44" s="222"/>
      <c r="I44" s="222"/>
      <c r="J44" s="222">
        <v>1</v>
      </c>
      <c r="K44" s="222">
        <v>1</v>
      </c>
      <c r="L44" s="222"/>
      <c r="M44" s="222"/>
      <c r="N44" s="222">
        <v>1</v>
      </c>
      <c r="O44" s="222">
        <v>1</v>
      </c>
      <c r="P44" s="222"/>
      <c r="Q44" s="221">
        <v>1</v>
      </c>
      <c r="R44" s="221"/>
      <c r="S44" s="221"/>
      <c r="T44" s="221"/>
      <c r="U44" s="221"/>
      <c r="V44" s="221"/>
      <c r="W44" s="221"/>
      <c r="X44" s="221">
        <v>1</v>
      </c>
      <c r="Y44" s="221">
        <v>1</v>
      </c>
      <c r="Z44" s="221"/>
      <c r="AA44" s="221"/>
      <c r="AB44" s="221"/>
      <c r="AC44" s="221"/>
      <c r="AD44" s="221"/>
      <c r="AE44" s="221"/>
      <c r="AF44" s="221">
        <v>1</v>
      </c>
      <c r="AG44" s="221">
        <v>1</v>
      </c>
      <c r="AH44" s="221">
        <v>1</v>
      </c>
      <c r="AI44" s="221">
        <v>1</v>
      </c>
      <c r="AJ44" s="221">
        <v>1</v>
      </c>
      <c r="AK44" s="221">
        <v>1</v>
      </c>
      <c r="AL44" s="221"/>
      <c r="AM44" s="221"/>
      <c r="AN44" s="221"/>
      <c r="AO44" s="221"/>
      <c r="AP44" s="221"/>
      <c r="AQ44" s="221"/>
      <c r="AR44" s="221"/>
      <c r="AS44" s="221"/>
      <c r="AT44" s="221"/>
      <c r="AU44" s="221"/>
      <c r="AV44" s="221"/>
      <c r="AW44" s="221"/>
      <c r="AX44" s="221"/>
      <c r="AY44" s="221"/>
      <c r="AZ44" s="221"/>
      <c r="BA44" s="221"/>
      <c r="BB44" s="221"/>
      <c r="BC44" s="221"/>
      <c r="BD44" s="221"/>
      <c r="BE44" s="221"/>
      <c r="BF44" s="221"/>
      <c r="BG44" s="221"/>
      <c r="BH44" s="221"/>
      <c r="BI44" s="221"/>
      <c r="BJ44" s="221"/>
      <c r="BK44" s="221"/>
      <c r="BL44" s="221"/>
      <c r="BM44" s="221"/>
      <c r="BN44" s="221"/>
      <c r="BO44" s="221"/>
      <c r="BP44" s="221"/>
      <c r="BQ44" s="221"/>
      <c r="BR44" s="221"/>
      <c r="BS44" s="221"/>
      <c r="BT44" s="221"/>
      <c r="BU44" s="221"/>
      <c r="BV44" s="221"/>
      <c r="BW44" s="221"/>
      <c r="BX44" s="221"/>
      <c r="BY44" s="221"/>
      <c r="BZ44" s="221"/>
      <c r="CA44" s="221"/>
      <c r="CB44" s="221"/>
      <c r="CC44" s="221"/>
      <c r="CD44" s="221"/>
      <c r="CE44" s="221"/>
    </row>
    <row r="45" spans="1:83" ht="30" x14ac:dyDescent="0.25">
      <c r="A45" s="229">
        <f t="shared" si="1"/>
        <v>34</v>
      </c>
      <c r="B45" s="144" t="s">
        <v>219</v>
      </c>
      <c r="C45" s="213">
        <v>1</v>
      </c>
      <c r="D45" s="221">
        <v>1</v>
      </c>
      <c r="E45" s="246">
        <f t="shared" si="0"/>
        <v>1</v>
      </c>
      <c r="F45" s="221">
        <v>1</v>
      </c>
      <c r="G45" s="222">
        <v>1</v>
      </c>
      <c r="H45" s="222"/>
      <c r="I45" s="222"/>
      <c r="J45" s="222"/>
      <c r="K45" s="222"/>
      <c r="L45" s="222"/>
      <c r="M45" s="222"/>
      <c r="N45" s="222">
        <v>1</v>
      </c>
      <c r="O45" s="222">
        <v>1</v>
      </c>
      <c r="P45" s="222">
        <v>1</v>
      </c>
      <c r="Q45" s="221">
        <v>1</v>
      </c>
      <c r="R45" s="221"/>
      <c r="S45" s="221"/>
      <c r="T45" s="221"/>
      <c r="U45" s="221"/>
      <c r="V45" s="221"/>
      <c r="W45" s="221"/>
      <c r="X45" s="221">
        <v>1</v>
      </c>
      <c r="Y45" s="221">
        <v>1</v>
      </c>
      <c r="Z45" s="221">
        <v>1</v>
      </c>
      <c r="AA45" s="221">
        <v>1</v>
      </c>
      <c r="AB45" s="221"/>
      <c r="AC45" s="221"/>
      <c r="AD45" s="221"/>
      <c r="AE45" s="221"/>
      <c r="AF45" s="221"/>
      <c r="AG45" s="221"/>
      <c r="AH45" s="221">
        <v>1</v>
      </c>
      <c r="AI45" s="221">
        <v>1</v>
      </c>
      <c r="AJ45" s="221">
        <v>1</v>
      </c>
      <c r="AK45" s="221">
        <v>1</v>
      </c>
      <c r="AL45" s="221"/>
      <c r="AM45" s="221"/>
      <c r="AN45" s="221"/>
      <c r="AO45" s="221"/>
      <c r="AP45" s="221"/>
      <c r="AQ45" s="221"/>
      <c r="AR45" s="221"/>
      <c r="AS45" s="221"/>
      <c r="AT45" s="221"/>
      <c r="AU45" s="221"/>
      <c r="AV45" s="221"/>
      <c r="AW45" s="221"/>
      <c r="AX45" s="221"/>
      <c r="AY45" s="221"/>
      <c r="AZ45" s="221"/>
      <c r="BA45" s="221"/>
      <c r="BB45" s="221"/>
      <c r="BC45" s="221"/>
      <c r="BD45" s="221"/>
      <c r="BE45" s="221"/>
      <c r="BF45" s="221"/>
      <c r="BG45" s="221"/>
      <c r="BH45" s="221"/>
      <c r="BI45" s="221"/>
      <c r="BJ45" s="221"/>
      <c r="BK45" s="221"/>
      <c r="BL45" s="221"/>
      <c r="BM45" s="221"/>
      <c r="BN45" s="221"/>
      <c r="BO45" s="221"/>
      <c r="BP45" s="221"/>
      <c r="BQ45" s="221"/>
      <c r="BR45" s="221"/>
      <c r="BS45" s="221"/>
      <c r="BT45" s="221"/>
      <c r="BU45" s="221"/>
      <c r="BV45" s="221"/>
      <c r="BW45" s="221"/>
      <c r="BX45" s="221"/>
      <c r="BY45" s="221"/>
      <c r="BZ45" s="221"/>
      <c r="CA45" s="221"/>
      <c r="CB45" s="221"/>
      <c r="CC45" s="221"/>
      <c r="CD45" s="221"/>
      <c r="CE45" s="221"/>
    </row>
    <row r="46" spans="1:83" ht="25.5" x14ac:dyDescent="0.25">
      <c r="A46" s="229">
        <f t="shared" si="1"/>
        <v>35</v>
      </c>
      <c r="B46" s="194" t="s">
        <v>220</v>
      </c>
      <c r="C46" s="213">
        <v>1</v>
      </c>
      <c r="D46" s="221">
        <v>1</v>
      </c>
      <c r="E46" s="246">
        <f t="shared" si="0"/>
        <v>1</v>
      </c>
      <c r="F46" s="221">
        <v>1</v>
      </c>
      <c r="G46" s="222">
        <v>1</v>
      </c>
      <c r="H46" s="222">
        <v>1</v>
      </c>
      <c r="I46" s="222"/>
      <c r="J46" s="222"/>
      <c r="K46" s="222"/>
      <c r="L46" s="222"/>
      <c r="M46" s="222"/>
      <c r="N46" s="222"/>
      <c r="O46" s="222"/>
      <c r="P46" s="222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>
        <v>1</v>
      </c>
      <c r="AI46" s="221">
        <v>1</v>
      </c>
      <c r="AJ46" s="221"/>
      <c r="AK46" s="221"/>
      <c r="AL46" s="221"/>
      <c r="AM46" s="221"/>
      <c r="AN46" s="221"/>
      <c r="AO46" s="221"/>
      <c r="AP46" s="221">
        <v>1</v>
      </c>
      <c r="AQ46" s="221">
        <v>1</v>
      </c>
      <c r="AR46" s="221"/>
      <c r="AS46" s="221"/>
      <c r="AT46" s="221"/>
      <c r="AU46" s="221"/>
      <c r="AV46" s="221"/>
      <c r="AW46" s="221"/>
      <c r="AX46" s="221"/>
      <c r="AY46" s="221"/>
      <c r="AZ46" s="221"/>
      <c r="BA46" s="221"/>
      <c r="BB46" s="221"/>
      <c r="BC46" s="221"/>
      <c r="BD46" s="221"/>
      <c r="BE46" s="221"/>
      <c r="BF46" s="221"/>
      <c r="BG46" s="221"/>
      <c r="BH46" s="221"/>
      <c r="BI46" s="221"/>
      <c r="BJ46" s="221"/>
      <c r="BK46" s="221"/>
      <c r="BL46" s="221"/>
      <c r="BM46" s="221"/>
      <c r="BN46" s="221"/>
      <c r="BO46" s="221"/>
      <c r="BP46" s="221"/>
      <c r="BQ46" s="221"/>
      <c r="BR46" s="221"/>
      <c r="BS46" s="221"/>
      <c r="BT46" s="221"/>
      <c r="BU46" s="221"/>
      <c r="BV46" s="221"/>
      <c r="BW46" s="221"/>
      <c r="BX46" s="221"/>
      <c r="BY46" s="221"/>
      <c r="BZ46" s="221"/>
      <c r="CA46" s="221"/>
      <c r="CB46" s="221"/>
      <c r="CC46" s="221"/>
      <c r="CD46" s="221"/>
      <c r="CE46" s="221"/>
    </row>
    <row r="47" spans="1:83" ht="30" x14ac:dyDescent="0.25">
      <c r="A47" s="229">
        <f t="shared" si="1"/>
        <v>36</v>
      </c>
      <c r="B47" s="135" t="s">
        <v>221</v>
      </c>
      <c r="C47" s="246">
        <v>1</v>
      </c>
      <c r="D47" s="155">
        <v>1</v>
      </c>
      <c r="E47" s="246">
        <f t="shared" si="0"/>
        <v>1</v>
      </c>
      <c r="F47" s="155"/>
      <c r="G47" s="155"/>
      <c r="H47" s="155"/>
      <c r="I47" s="155"/>
      <c r="J47" s="155"/>
      <c r="K47" s="155"/>
      <c r="L47" s="155"/>
      <c r="M47" s="155">
        <v>1</v>
      </c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55"/>
      <c r="BP47" s="155"/>
      <c r="BQ47" s="155"/>
      <c r="BR47" s="155"/>
      <c r="BS47" s="155"/>
      <c r="BT47" s="155"/>
      <c r="BU47" s="155"/>
      <c r="BV47" s="155"/>
      <c r="BW47" s="155"/>
      <c r="BX47" s="155"/>
      <c r="BY47" s="155"/>
      <c r="BZ47" s="155"/>
      <c r="CA47" s="155"/>
      <c r="CB47" s="155"/>
      <c r="CC47" s="155"/>
      <c r="CD47" s="155"/>
      <c r="CE47" s="155"/>
    </row>
    <row r="48" spans="1:83" ht="45" x14ac:dyDescent="0.25">
      <c r="A48" s="229">
        <f t="shared" si="1"/>
        <v>37</v>
      </c>
      <c r="B48" s="144" t="s">
        <v>222</v>
      </c>
      <c r="C48" s="213">
        <v>1</v>
      </c>
      <c r="D48" s="221">
        <v>1</v>
      </c>
      <c r="E48" s="246">
        <f t="shared" si="0"/>
        <v>1</v>
      </c>
      <c r="F48" s="146"/>
      <c r="G48" s="146"/>
      <c r="H48" s="222"/>
      <c r="I48" s="222"/>
      <c r="J48" s="221">
        <v>1</v>
      </c>
      <c r="K48" s="222">
        <v>1</v>
      </c>
      <c r="L48" s="222"/>
      <c r="M48" s="222"/>
      <c r="N48" s="222"/>
      <c r="O48" s="222"/>
      <c r="P48" s="222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  <c r="AP48" s="221"/>
      <c r="AQ48" s="221"/>
      <c r="AR48" s="221"/>
      <c r="AS48" s="221"/>
      <c r="AT48" s="221"/>
      <c r="AU48" s="221"/>
      <c r="AV48" s="221"/>
      <c r="AW48" s="221"/>
      <c r="AX48" s="221"/>
      <c r="AY48" s="221"/>
      <c r="AZ48" s="221"/>
      <c r="BA48" s="221"/>
      <c r="BB48" s="221"/>
      <c r="BC48" s="221"/>
      <c r="BD48" s="221"/>
      <c r="BE48" s="221"/>
      <c r="BF48" s="221"/>
      <c r="BG48" s="221"/>
      <c r="BH48" s="221"/>
      <c r="BI48" s="221"/>
      <c r="BJ48" s="221"/>
      <c r="BK48" s="221"/>
      <c r="BL48" s="221"/>
      <c r="BM48" s="221"/>
      <c r="BN48" s="221"/>
      <c r="BO48" s="221"/>
      <c r="BP48" s="221"/>
      <c r="BQ48" s="221"/>
      <c r="BR48" s="221"/>
      <c r="BS48" s="221"/>
      <c r="BT48" s="221"/>
      <c r="BU48" s="221"/>
      <c r="BV48" s="221"/>
      <c r="BW48" s="221"/>
      <c r="BX48" s="221"/>
      <c r="BY48" s="221"/>
      <c r="BZ48" s="221"/>
      <c r="CA48" s="221"/>
      <c r="CB48" s="221"/>
      <c r="CC48" s="221"/>
      <c r="CD48" s="155"/>
      <c r="CE48" s="155"/>
    </row>
    <row r="49" spans="1:126" ht="31.5" x14ac:dyDescent="0.25">
      <c r="A49" s="229">
        <f t="shared" si="1"/>
        <v>38</v>
      </c>
      <c r="B49" s="210" t="s">
        <v>223</v>
      </c>
      <c r="C49" s="213">
        <v>7</v>
      </c>
      <c r="D49" s="221">
        <v>7</v>
      </c>
      <c r="E49" s="246">
        <f t="shared" si="0"/>
        <v>7</v>
      </c>
      <c r="F49" s="221">
        <v>2</v>
      </c>
      <c r="G49" s="222">
        <v>3</v>
      </c>
      <c r="H49" s="222">
        <v>0</v>
      </c>
      <c r="I49" s="222">
        <v>3</v>
      </c>
      <c r="J49" s="222">
        <v>2</v>
      </c>
      <c r="K49" s="222">
        <v>3</v>
      </c>
      <c r="L49" s="222">
        <v>3</v>
      </c>
      <c r="M49" s="222">
        <v>1</v>
      </c>
      <c r="N49" s="222"/>
      <c r="O49" s="222"/>
      <c r="P49" s="222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21"/>
      <c r="AK49" s="221"/>
      <c r="AL49" s="221"/>
      <c r="AM49" s="221"/>
      <c r="AN49" s="221"/>
      <c r="AO49" s="221"/>
      <c r="AP49" s="221"/>
      <c r="AQ49" s="221"/>
      <c r="AR49" s="221"/>
      <c r="AS49" s="221"/>
      <c r="AT49" s="221"/>
      <c r="AU49" s="221"/>
      <c r="AV49" s="221"/>
      <c r="AW49" s="221"/>
      <c r="AX49" s="221"/>
      <c r="AY49" s="221"/>
      <c r="AZ49" s="221"/>
      <c r="BA49" s="221"/>
      <c r="BB49" s="221"/>
      <c r="BC49" s="221"/>
      <c r="BD49" s="221"/>
      <c r="BE49" s="221"/>
      <c r="BF49" s="221"/>
      <c r="BG49" s="221"/>
      <c r="BH49" s="221"/>
      <c r="BI49" s="221"/>
      <c r="BJ49" s="221"/>
      <c r="BK49" s="221"/>
      <c r="BL49" s="221">
        <v>1</v>
      </c>
      <c r="BM49" s="221">
        <v>1</v>
      </c>
      <c r="BN49" s="221"/>
      <c r="BO49" s="221"/>
      <c r="BP49" s="221"/>
      <c r="BQ49" s="221"/>
      <c r="BR49" s="221">
        <v>1</v>
      </c>
      <c r="BS49" s="221">
        <v>1</v>
      </c>
      <c r="BT49" s="221"/>
      <c r="BU49" s="221"/>
      <c r="BV49" s="221">
        <v>1</v>
      </c>
      <c r="BW49" s="221">
        <v>1</v>
      </c>
      <c r="BX49" s="221"/>
      <c r="BY49" s="221"/>
      <c r="BZ49" s="221"/>
      <c r="CA49" s="221"/>
      <c r="CB49" s="221">
        <v>1</v>
      </c>
      <c r="CC49" s="221">
        <v>1</v>
      </c>
      <c r="CD49" s="221"/>
      <c r="CE49" s="221"/>
    </row>
    <row r="50" spans="1:126" x14ac:dyDescent="0.25">
      <c r="A50" s="229">
        <f t="shared" si="1"/>
        <v>39</v>
      </c>
      <c r="B50" s="144" t="s">
        <v>224</v>
      </c>
      <c r="C50" s="213">
        <v>9</v>
      </c>
      <c r="D50" s="221">
        <v>9</v>
      </c>
      <c r="E50" s="246">
        <f t="shared" si="0"/>
        <v>9</v>
      </c>
      <c r="F50" s="221"/>
      <c r="G50" s="222">
        <v>5</v>
      </c>
      <c r="H50" s="222"/>
      <c r="I50" s="222">
        <v>5</v>
      </c>
      <c r="J50" s="222"/>
      <c r="K50" s="222"/>
      <c r="L50" s="222">
        <v>9</v>
      </c>
      <c r="M50" s="222">
        <v>4</v>
      </c>
      <c r="N50" s="222">
        <v>9</v>
      </c>
      <c r="O50" s="222">
        <v>9</v>
      </c>
      <c r="P50" s="222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>
        <v>9</v>
      </c>
      <c r="AI50" s="221">
        <v>9</v>
      </c>
      <c r="AJ50" s="221"/>
      <c r="AK50" s="221">
        <v>5</v>
      </c>
      <c r="AL50" s="221"/>
      <c r="AM50" s="221">
        <v>5</v>
      </c>
      <c r="AN50" s="221"/>
      <c r="AO50" s="221"/>
      <c r="AP50" s="221">
        <v>4</v>
      </c>
      <c r="AQ50" s="221">
        <v>4</v>
      </c>
      <c r="AR50" s="221"/>
      <c r="AS50" s="221"/>
      <c r="AT50" s="221"/>
      <c r="AU50" s="221"/>
      <c r="AV50" s="221"/>
      <c r="AW50" s="221"/>
      <c r="AX50" s="221"/>
      <c r="AY50" s="221"/>
      <c r="AZ50" s="221"/>
      <c r="BA50" s="221"/>
      <c r="BB50" s="221"/>
      <c r="BC50" s="221"/>
      <c r="BD50" s="221"/>
      <c r="BE50" s="221"/>
      <c r="BF50" s="221"/>
      <c r="BG50" s="221"/>
      <c r="BH50" s="221"/>
      <c r="BI50" s="221"/>
      <c r="BJ50" s="221"/>
      <c r="BK50" s="221"/>
      <c r="BL50" s="221"/>
      <c r="BM50" s="221"/>
      <c r="BN50" s="221"/>
      <c r="BO50" s="221"/>
      <c r="BP50" s="221"/>
      <c r="BQ50" s="221"/>
      <c r="BR50" s="221"/>
      <c r="BS50" s="221"/>
      <c r="BT50" s="221"/>
      <c r="BU50" s="221"/>
      <c r="BV50" s="221">
        <v>1</v>
      </c>
      <c r="BW50" s="221">
        <v>1</v>
      </c>
      <c r="BX50" s="221"/>
      <c r="BY50" s="221"/>
      <c r="BZ50" s="221"/>
      <c r="CA50" s="221"/>
      <c r="CB50" s="221"/>
      <c r="CC50" s="221"/>
      <c r="CD50" s="221">
        <v>1</v>
      </c>
      <c r="CE50" s="221">
        <v>1</v>
      </c>
    </row>
    <row r="51" spans="1:126" ht="30" x14ac:dyDescent="0.25">
      <c r="A51" s="229">
        <f t="shared" si="1"/>
        <v>40</v>
      </c>
      <c r="B51" s="144" t="s">
        <v>225</v>
      </c>
      <c r="C51" s="213">
        <v>3</v>
      </c>
      <c r="D51" s="215">
        <v>4</v>
      </c>
      <c r="E51" s="246">
        <f t="shared" si="0"/>
        <v>4</v>
      </c>
      <c r="F51" s="215"/>
      <c r="G51" s="241">
        <v>4</v>
      </c>
      <c r="H51" s="241"/>
      <c r="I51" s="241">
        <v>4</v>
      </c>
      <c r="J51" s="222"/>
      <c r="K51" s="222"/>
      <c r="L51" s="222">
        <v>3</v>
      </c>
      <c r="M51" s="222"/>
      <c r="N51" s="222"/>
      <c r="O51" s="222"/>
      <c r="P51" s="222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1"/>
      <c r="AK51" s="221"/>
      <c r="AL51" s="221"/>
      <c r="AM51" s="221"/>
      <c r="AN51" s="221"/>
      <c r="AO51" s="221"/>
      <c r="AP51" s="221"/>
      <c r="AQ51" s="221"/>
      <c r="AR51" s="221"/>
      <c r="AS51" s="221"/>
      <c r="AT51" s="221"/>
      <c r="AU51" s="221"/>
      <c r="AV51" s="221"/>
      <c r="AW51" s="221"/>
      <c r="AX51" s="221"/>
      <c r="AY51" s="221"/>
      <c r="AZ51" s="221"/>
      <c r="BA51" s="221"/>
      <c r="BB51" s="221"/>
      <c r="BC51" s="221"/>
      <c r="BD51" s="221"/>
      <c r="BE51" s="221"/>
      <c r="BF51" s="221"/>
      <c r="BG51" s="221"/>
      <c r="BH51" s="221"/>
      <c r="BI51" s="221"/>
      <c r="BJ51" s="221"/>
      <c r="BK51" s="221"/>
      <c r="BL51" s="221"/>
      <c r="BM51" s="221"/>
      <c r="BN51" s="221"/>
      <c r="BO51" s="221"/>
      <c r="BP51" s="221"/>
      <c r="BQ51" s="221"/>
      <c r="BR51" s="221"/>
      <c r="BS51" s="221"/>
      <c r="BT51" s="221"/>
      <c r="BU51" s="221"/>
      <c r="BV51" s="221">
        <v>1</v>
      </c>
      <c r="BW51" s="221">
        <v>1</v>
      </c>
      <c r="BX51" s="221"/>
      <c r="BY51" s="221"/>
      <c r="BZ51" s="221"/>
      <c r="CA51" s="221"/>
      <c r="CB51" s="221">
        <v>1</v>
      </c>
      <c r="CC51" s="221">
        <v>1</v>
      </c>
      <c r="CD51" s="221"/>
      <c r="CE51" s="221"/>
    </row>
    <row r="52" spans="1:126" ht="30" x14ac:dyDescent="0.25">
      <c r="A52" s="229">
        <f t="shared" si="1"/>
        <v>41</v>
      </c>
      <c r="B52" s="144" t="s">
        <v>226</v>
      </c>
      <c r="C52" s="213">
        <v>6</v>
      </c>
      <c r="D52" s="221">
        <v>6</v>
      </c>
      <c r="E52" s="246">
        <f t="shared" si="0"/>
        <v>6</v>
      </c>
      <c r="F52" s="221"/>
      <c r="G52" s="222"/>
      <c r="H52" s="222"/>
      <c r="I52" s="222"/>
      <c r="J52" s="222">
        <v>2</v>
      </c>
      <c r="K52" s="222">
        <v>2</v>
      </c>
      <c r="L52" s="222">
        <v>4</v>
      </c>
      <c r="M52" s="222">
        <v>4</v>
      </c>
      <c r="N52" s="222">
        <v>3</v>
      </c>
      <c r="O52" s="222">
        <v>3</v>
      </c>
      <c r="P52" s="222"/>
      <c r="Q52" s="221"/>
      <c r="R52" s="221"/>
      <c r="S52" s="221"/>
      <c r="T52" s="221">
        <v>3</v>
      </c>
      <c r="U52" s="221">
        <v>1</v>
      </c>
      <c r="V52" s="221"/>
      <c r="W52" s="221">
        <v>2</v>
      </c>
      <c r="X52" s="221">
        <v>2</v>
      </c>
      <c r="Y52" s="221">
        <v>2</v>
      </c>
      <c r="Z52" s="221"/>
      <c r="AA52" s="221"/>
      <c r="AB52" s="221"/>
      <c r="AC52" s="221"/>
      <c r="AD52" s="221">
        <v>2</v>
      </c>
      <c r="AE52" s="221">
        <v>2</v>
      </c>
      <c r="AF52" s="221"/>
      <c r="AG52" s="221"/>
      <c r="AH52" s="221">
        <v>6</v>
      </c>
      <c r="AI52" s="221">
        <v>6</v>
      </c>
      <c r="AJ52" s="221"/>
      <c r="AK52" s="221"/>
      <c r="AL52" s="221"/>
      <c r="AM52" s="221"/>
      <c r="AN52" s="221">
        <v>1</v>
      </c>
      <c r="AO52" s="221">
        <v>1</v>
      </c>
      <c r="AP52" s="221">
        <v>5</v>
      </c>
      <c r="AQ52" s="221">
        <v>5</v>
      </c>
      <c r="AR52" s="221"/>
      <c r="AS52" s="221"/>
      <c r="AT52" s="221"/>
      <c r="AU52" s="221"/>
      <c r="AV52" s="221"/>
      <c r="AW52" s="221"/>
      <c r="AX52" s="221"/>
      <c r="AY52" s="221"/>
      <c r="AZ52" s="221"/>
      <c r="BA52" s="221"/>
      <c r="BB52" s="221">
        <v>1</v>
      </c>
      <c r="BC52" s="221">
        <v>1</v>
      </c>
      <c r="BD52" s="221"/>
      <c r="BE52" s="221"/>
      <c r="BF52" s="221"/>
      <c r="BG52" s="221"/>
      <c r="BH52" s="221"/>
      <c r="BI52" s="221"/>
      <c r="BJ52" s="221">
        <v>1</v>
      </c>
      <c r="BK52" s="221">
        <v>1</v>
      </c>
      <c r="BL52" s="221">
        <v>1</v>
      </c>
      <c r="BM52" s="221">
        <v>1</v>
      </c>
      <c r="BN52" s="221"/>
      <c r="BO52" s="221"/>
      <c r="BP52" s="221"/>
      <c r="BQ52" s="221"/>
      <c r="BR52" s="221"/>
      <c r="BS52" s="221"/>
      <c r="BT52" s="221">
        <v>1</v>
      </c>
      <c r="BU52" s="221">
        <v>1</v>
      </c>
      <c r="BV52" s="221">
        <v>1</v>
      </c>
      <c r="BW52" s="221">
        <v>1</v>
      </c>
      <c r="BX52" s="221"/>
      <c r="BY52" s="221"/>
      <c r="BZ52" s="221"/>
      <c r="CA52" s="221"/>
      <c r="CB52" s="221"/>
      <c r="CC52" s="221"/>
      <c r="CD52" s="221">
        <v>1</v>
      </c>
      <c r="CE52" s="221">
        <v>1</v>
      </c>
    </row>
    <row r="53" spans="1:126" x14ac:dyDescent="0.25">
      <c r="A53" s="229">
        <f t="shared" si="1"/>
        <v>42</v>
      </c>
      <c r="B53" s="144" t="s">
        <v>227</v>
      </c>
      <c r="C53" s="213">
        <v>1</v>
      </c>
      <c r="D53" s="221">
        <v>2</v>
      </c>
      <c r="E53" s="246">
        <f t="shared" si="0"/>
        <v>2</v>
      </c>
      <c r="F53" s="221"/>
      <c r="G53" s="222">
        <v>1</v>
      </c>
      <c r="H53" s="222"/>
      <c r="I53" s="222">
        <v>1</v>
      </c>
      <c r="J53" s="222">
        <v>1</v>
      </c>
      <c r="K53" s="222">
        <v>1</v>
      </c>
      <c r="L53" s="222"/>
      <c r="M53" s="222"/>
      <c r="N53" s="222"/>
      <c r="O53" s="222">
        <v>1</v>
      </c>
      <c r="P53" s="222"/>
      <c r="Q53" s="221">
        <v>1</v>
      </c>
      <c r="R53" s="221"/>
      <c r="S53" s="221">
        <v>1</v>
      </c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>
        <v>1</v>
      </c>
      <c r="AI53" s="221">
        <v>2</v>
      </c>
      <c r="AJ53" s="221"/>
      <c r="AK53" s="221">
        <v>1</v>
      </c>
      <c r="AL53" s="221"/>
      <c r="AM53" s="221">
        <v>1</v>
      </c>
      <c r="AN53" s="221">
        <v>1</v>
      </c>
      <c r="AO53" s="221">
        <v>1</v>
      </c>
      <c r="AP53" s="221"/>
      <c r="AQ53" s="221"/>
      <c r="AR53" s="221"/>
      <c r="AS53" s="221"/>
      <c r="AT53" s="221"/>
      <c r="AU53" s="221"/>
      <c r="AV53" s="221"/>
      <c r="AW53" s="221"/>
      <c r="AX53" s="221"/>
      <c r="AY53" s="221"/>
      <c r="AZ53" s="221"/>
      <c r="BA53" s="221"/>
      <c r="BB53" s="221"/>
      <c r="BC53" s="221"/>
      <c r="BD53" s="221"/>
      <c r="BE53" s="221"/>
      <c r="BF53" s="221"/>
      <c r="BG53" s="221"/>
      <c r="BH53" s="221"/>
      <c r="BI53" s="221"/>
      <c r="BJ53" s="221"/>
      <c r="BK53" s="221"/>
      <c r="BL53" s="221">
        <v>1</v>
      </c>
      <c r="BM53" s="221">
        <v>1</v>
      </c>
      <c r="BN53" s="221"/>
      <c r="BO53" s="221"/>
      <c r="BP53" s="221"/>
      <c r="BQ53" s="221"/>
      <c r="BR53" s="221">
        <v>1</v>
      </c>
      <c r="BS53" s="221">
        <v>1</v>
      </c>
      <c r="BT53" s="221"/>
      <c r="BU53" s="221"/>
      <c r="BV53" s="221">
        <v>1</v>
      </c>
      <c r="BW53" s="221">
        <v>2</v>
      </c>
      <c r="BX53" s="221"/>
      <c r="BY53" s="221">
        <v>1</v>
      </c>
      <c r="BZ53" s="221"/>
      <c r="CA53" s="221">
        <v>1</v>
      </c>
      <c r="CB53" s="221">
        <v>1</v>
      </c>
      <c r="CC53" s="221">
        <v>1</v>
      </c>
      <c r="CD53" s="221"/>
      <c r="CE53" s="221"/>
    </row>
    <row r="54" spans="1:126" ht="30" x14ac:dyDescent="0.25">
      <c r="A54" s="229">
        <f t="shared" si="1"/>
        <v>43</v>
      </c>
      <c r="B54" s="144" t="s">
        <v>228</v>
      </c>
      <c r="C54" s="213">
        <v>8</v>
      </c>
      <c r="D54" s="221">
        <v>8</v>
      </c>
      <c r="E54" s="246">
        <f t="shared" si="0"/>
        <v>8</v>
      </c>
      <c r="F54" s="221">
        <v>2</v>
      </c>
      <c r="G54" s="222">
        <v>2</v>
      </c>
      <c r="H54" s="222"/>
      <c r="I54" s="222"/>
      <c r="J54" s="222">
        <v>3</v>
      </c>
      <c r="K54" s="222">
        <v>2</v>
      </c>
      <c r="L54" s="222">
        <v>3</v>
      </c>
      <c r="M54" s="222">
        <v>4</v>
      </c>
      <c r="N54" s="222"/>
      <c r="O54" s="222"/>
      <c r="P54" s="222"/>
      <c r="Q54" s="221"/>
      <c r="R54" s="221"/>
      <c r="S54" s="221"/>
      <c r="T54" s="221"/>
      <c r="U54" s="221"/>
      <c r="V54" s="221"/>
      <c r="W54" s="221"/>
      <c r="X54" s="221">
        <v>1</v>
      </c>
      <c r="Y54" s="221">
        <v>1</v>
      </c>
      <c r="Z54" s="221">
        <v>1</v>
      </c>
      <c r="AA54" s="221">
        <v>1</v>
      </c>
      <c r="AB54" s="221"/>
      <c r="AC54" s="221"/>
      <c r="AD54" s="221"/>
      <c r="AE54" s="221"/>
      <c r="AF54" s="221"/>
      <c r="AG54" s="221"/>
      <c r="AH54" s="221">
        <v>7</v>
      </c>
      <c r="AI54" s="221">
        <v>7</v>
      </c>
      <c r="AJ54" s="221">
        <v>1</v>
      </c>
      <c r="AK54" s="221">
        <v>1</v>
      </c>
      <c r="AL54" s="221"/>
      <c r="AM54" s="221"/>
      <c r="AN54" s="221">
        <v>1</v>
      </c>
      <c r="AO54" s="221"/>
      <c r="AP54" s="221">
        <v>5</v>
      </c>
      <c r="AQ54" s="221">
        <v>6</v>
      </c>
      <c r="AR54" s="221"/>
      <c r="AS54" s="221"/>
      <c r="AT54" s="221"/>
      <c r="AU54" s="221"/>
      <c r="AV54" s="221"/>
      <c r="AW54" s="221"/>
      <c r="AX54" s="221"/>
      <c r="AY54" s="221"/>
      <c r="AZ54" s="221"/>
      <c r="BA54" s="221"/>
      <c r="BB54" s="221"/>
      <c r="BC54" s="221"/>
      <c r="BD54" s="221"/>
      <c r="BE54" s="221"/>
      <c r="BF54" s="221"/>
      <c r="BG54" s="221"/>
      <c r="BH54" s="221"/>
      <c r="BI54" s="221"/>
      <c r="BJ54" s="221"/>
      <c r="BK54" s="221"/>
      <c r="BL54" s="221">
        <v>1</v>
      </c>
      <c r="BM54" s="221">
        <v>1</v>
      </c>
      <c r="BN54" s="221">
        <v>1</v>
      </c>
      <c r="BO54" s="221">
        <v>1</v>
      </c>
      <c r="BP54" s="221"/>
      <c r="BQ54" s="221"/>
      <c r="BR54" s="221"/>
      <c r="BS54" s="221"/>
      <c r="BT54" s="221"/>
      <c r="BU54" s="221"/>
      <c r="BV54" s="221"/>
      <c r="BW54" s="221"/>
      <c r="BX54" s="221"/>
      <c r="BY54" s="221"/>
      <c r="BZ54" s="221"/>
      <c r="CA54" s="221"/>
      <c r="CB54" s="221"/>
      <c r="CC54" s="221"/>
      <c r="CD54" s="221"/>
      <c r="CE54" s="221"/>
    </row>
    <row r="55" spans="1:126" x14ac:dyDescent="0.25">
      <c r="A55" s="229">
        <f t="shared" si="1"/>
        <v>44</v>
      </c>
      <c r="B55" s="158" t="s">
        <v>229</v>
      </c>
      <c r="C55" s="213">
        <v>3</v>
      </c>
      <c r="D55" s="221">
        <v>3</v>
      </c>
      <c r="E55" s="246">
        <f t="shared" si="0"/>
        <v>3</v>
      </c>
      <c r="F55" s="221"/>
      <c r="G55" s="222"/>
      <c r="H55" s="222"/>
      <c r="I55" s="222"/>
      <c r="J55" s="222">
        <v>3</v>
      </c>
      <c r="K55" s="222">
        <v>3</v>
      </c>
      <c r="L55" s="222"/>
      <c r="M55" s="222"/>
      <c r="N55" s="222">
        <v>3</v>
      </c>
      <c r="O55" s="222">
        <v>3</v>
      </c>
      <c r="P55" s="222"/>
      <c r="Q55" s="221"/>
      <c r="R55" s="221"/>
      <c r="S55" s="221"/>
      <c r="T55" s="221">
        <v>3</v>
      </c>
      <c r="U55" s="221">
        <v>3</v>
      </c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1"/>
      <c r="AH55" s="221">
        <v>3</v>
      </c>
      <c r="AI55" s="221">
        <v>3</v>
      </c>
      <c r="AJ55" s="221"/>
      <c r="AK55" s="221"/>
      <c r="AL55" s="221"/>
      <c r="AM55" s="221"/>
      <c r="AN55" s="221">
        <v>3</v>
      </c>
      <c r="AO55" s="221">
        <v>3</v>
      </c>
      <c r="AP55" s="221"/>
      <c r="AQ55" s="221"/>
      <c r="AR55" s="221"/>
      <c r="AS55" s="221"/>
      <c r="AT55" s="221"/>
      <c r="AU55" s="221"/>
      <c r="AV55" s="221"/>
      <c r="AW55" s="221"/>
      <c r="AX55" s="221"/>
      <c r="AY55" s="221"/>
      <c r="AZ55" s="221"/>
      <c r="BA55" s="221"/>
      <c r="BB55" s="221"/>
      <c r="BC55" s="221"/>
      <c r="BD55" s="221"/>
      <c r="BE55" s="221"/>
      <c r="BF55" s="221"/>
      <c r="BG55" s="221"/>
      <c r="BH55" s="221"/>
      <c r="BI55" s="221"/>
      <c r="BJ55" s="221"/>
      <c r="BK55" s="221"/>
      <c r="BL55" s="221">
        <v>1</v>
      </c>
      <c r="BM55" s="221">
        <v>1</v>
      </c>
      <c r="BN55" s="221">
        <v>1</v>
      </c>
      <c r="BO55" s="221">
        <v>1</v>
      </c>
      <c r="BP55" s="221"/>
      <c r="BQ55" s="221"/>
      <c r="BR55" s="221"/>
      <c r="BS55" s="221"/>
      <c r="BT55" s="221"/>
      <c r="BU55" s="221"/>
      <c r="BV55" s="221"/>
      <c r="BW55" s="221"/>
      <c r="BX55" s="221"/>
      <c r="BY55" s="221"/>
      <c r="BZ55" s="221"/>
      <c r="CA55" s="221"/>
      <c r="CB55" s="221"/>
      <c r="CC55" s="221"/>
      <c r="CD55" s="221"/>
      <c r="CE55" s="221"/>
    </row>
    <row r="56" spans="1:126" ht="45" x14ac:dyDescent="0.25">
      <c r="A56" s="229">
        <f t="shared" si="1"/>
        <v>45</v>
      </c>
      <c r="B56" s="142" t="s">
        <v>298</v>
      </c>
      <c r="C56" s="213">
        <v>1</v>
      </c>
      <c r="D56" s="221">
        <v>1</v>
      </c>
      <c r="E56" s="246">
        <f t="shared" si="0"/>
        <v>1</v>
      </c>
      <c r="F56" s="221">
        <v>1</v>
      </c>
      <c r="G56" s="222">
        <v>1</v>
      </c>
      <c r="H56" s="222"/>
      <c r="I56" s="222"/>
      <c r="J56" s="222"/>
      <c r="K56" s="222"/>
      <c r="L56" s="222"/>
      <c r="M56" s="222"/>
      <c r="N56" s="222"/>
      <c r="O56" s="222"/>
      <c r="P56" s="222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221"/>
      <c r="AG56" s="221"/>
      <c r="AH56" s="221"/>
      <c r="AI56" s="221"/>
      <c r="AJ56" s="221"/>
      <c r="AK56" s="221"/>
      <c r="AL56" s="221"/>
      <c r="AM56" s="221"/>
      <c r="AN56" s="221"/>
      <c r="AO56" s="221"/>
      <c r="AP56" s="221"/>
      <c r="AQ56" s="221"/>
      <c r="AR56" s="221"/>
      <c r="AS56" s="221"/>
      <c r="AT56" s="221"/>
      <c r="AU56" s="221"/>
      <c r="AV56" s="221"/>
      <c r="AW56" s="221"/>
      <c r="AX56" s="221"/>
      <c r="AY56" s="221"/>
      <c r="AZ56" s="221"/>
      <c r="BA56" s="221"/>
      <c r="BB56" s="221"/>
      <c r="BC56" s="221"/>
      <c r="BD56" s="221"/>
      <c r="BE56" s="221"/>
      <c r="BF56" s="221"/>
      <c r="BG56" s="221"/>
      <c r="BH56" s="221"/>
      <c r="BI56" s="221"/>
      <c r="BJ56" s="221"/>
      <c r="BK56" s="221"/>
      <c r="BL56" s="221"/>
      <c r="BM56" s="221"/>
      <c r="BN56" s="221"/>
      <c r="BO56" s="221"/>
      <c r="BP56" s="221"/>
      <c r="BQ56" s="221"/>
      <c r="BR56" s="221"/>
      <c r="BS56" s="221"/>
      <c r="BT56" s="221"/>
      <c r="BU56" s="221"/>
      <c r="BV56" s="221">
        <v>1</v>
      </c>
      <c r="BW56" s="221">
        <v>1</v>
      </c>
      <c r="BX56" s="221">
        <v>1</v>
      </c>
      <c r="BY56" s="221">
        <v>1</v>
      </c>
      <c r="BZ56" s="221"/>
      <c r="CA56" s="221"/>
      <c r="CB56" s="221"/>
      <c r="CC56" s="221"/>
      <c r="CD56" s="221"/>
      <c r="CE56" s="221"/>
    </row>
    <row r="57" spans="1:126" ht="30" x14ac:dyDescent="0.25">
      <c r="A57" s="229">
        <f t="shared" si="1"/>
        <v>46</v>
      </c>
      <c r="B57" s="158" t="s">
        <v>231</v>
      </c>
      <c r="C57" s="213">
        <v>2</v>
      </c>
      <c r="D57" s="221">
        <v>1</v>
      </c>
      <c r="E57" s="246">
        <f t="shared" si="0"/>
        <v>1</v>
      </c>
      <c r="F57" s="221"/>
      <c r="G57" s="222"/>
      <c r="H57" s="222"/>
      <c r="I57" s="222"/>
      <c r="J57" s="222"/>
      <c r="K57" s="222"/>
      <c r="L57" s="222">
        <v>2</v>
      </c>
      <c r="M57" s="222">
        <v>1</v>
      </c>
      <c r="N57" s="222"/>
      <c r="O57" s="222"/>
      <c r="P57" s="222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  <c r="AF57" s="221"/>
      <c r="AG57" s="221"/>
      <c r="AH57" s="221"/>
      <c r="AI57" s="221"/>
      <c r="AJ57" s="221"/>
      <c r="AK57" s="221"/>
      <c r="AL57" s="221"/>
      <c r="AM57" s="221"/>
      <c r="AN57" s="221"/>
      <c r="AO57" s="221"/>
      <c r="AP57" s="221"/>
      <c r="AQ57" s="221"/>
      <c r="AR57" s="221"/>
      <c r="AS57" s="221"/>
      <c r="AT57" s="221"/>
      <c r="AU57" s="221"/>
      <c r="AV57" s="221"/>
      <c r="AW57" s="221"/>
      <c r="AX57" s="221"/>
      <c r="AY57" s="221"/>
      <c r="AZ57" s="221"/>
      <c r="BA57" s="221"/>
      <c r="BB57" s="221"/>
      <c r="BC57" s="221"/>
      <c r="BD57" s="221"/>
      <c r="BE57" s="221"/>
      <c r="BF57" s="221"/>
      <c r="BG57" s="221"/>
      <c r="BH57" s="221"/>
      <c r="BI57" s="221"/>
      <c r="BJ57" s="221"/>
      <c r="BK57" s="221"/>
      <c r="BL57" s="221"/>
      <c r="BM57" s="221"/>
      <c r="BN57" s="221"/>
      <c r="BO57" s="221"/>
      <c r="BP57" s="221"/>
      <c r="BQ57" s="221"/>
      <c r="BR57" s="221"/>
      <c r="BS57" s="221"/>
      <c r="BT57" s="221"/>
      <c r="BU57" s="221"/>
      <c r="BV57" s="221"/>
      <c r="BW57" s="221"/>
      <c r="BX57" s="221"/>
      <c r="BY57" s="221"/>
      <c r="BZ57" s="221"/>
      <c r="CA57" s="221"/>
      <c r="CB57" s="221"/>
      <c r="CC57" s="221"/>
      <c r="CD57" s="221"/>
      <c r="CE57" s="221"/>
    </row>
    <row r="58" spans="1:126" ht="30" x14ac:dyDescent="0.25">
      <c r="A58" s="229">
        <f t="shared" si="1"/>
        <v>47</v>
      </c>
      <c r="B58" s="144" t="s">
        <v>232</v>
      </c>
      <c r="C58" s="213">
        <v>2</v>
      </c>
      <c r="D58" s="221">
        <v>2</v>
      </c>
      <c r="E58" s="246">
        <f t="shared" si="0"/>
        <v>2</v>
      </c>
      <c r="F58" s="221">
        <v>2</v>
      </c>
      <c r="G58" s="222">
        <v>2</v>
      </c>
      <c r="H58" s="222"/>
      <c r="I58" s="222"/>
      <c r="J58" s="222"/>
      <c r="K58" s="222"/>
      <c r="L58" s="222"/>
      <c r="M58" s="222"/>
      <c r="N58" s="222">
        <v>3</v>
      </c>
      <c r="O58" s="222">
        <v>1</v>
      </c>
      <c r="P58" s="222">
        <v>1</v>
      </c>
      <c r="Q58" s="221">
        <v>1</v>
      </c>
      <c r="R58" s="221"/>
      <c r="S58" s="221"/>
      <c r="T58" s="221">
        <v>2</v>
      </c>
      <c r="U58" s="221">
        <v>2</v>
      </c>
      <c r="V58" s="221"/>
      <c r="W58" s="221"/>
      <c r="X58" s="221">
        <v>1</v>
      </c>
      <c r="Y58" s="221">
        <v>1</v>
      </c>
      <c r="Z58" s="221">
        <v>1</v>
      </c>
      <c r="AA58" s="221">
        <v>1</v>
      </c>
      <c r="AB58" s="221"/>
      <c r="AC58" s="221"/>
      <c r="AD58" s="221"/>
      <c r="AE58" s="221"/>
      <c r="AF58" s="221"/>
      <c r="AG58" s="221"/>
      <c r="AH58" s="221">
        <v>3</v>
      </c>
      <c r="AI58" s="221">
        <v>3</v>
      </c>
      <c r="AJ58" s="221">
        <v>2</v>
      </c>
      <c r="AK58" s="221">
        <v>2</v>
      </c>
      <c r="AL58" s="221"/>
      <c r="AM58" s="221"/>
      <c r="AN58" s="221">
        <v>1</v>
      </c>
      <c r="AO58" s="221">
        <v>1</v>
      </c>
      <c r="AP58" s="221"/>
      <c r="AQ58" s="221"/>
      <c r="AR58" s="221"/>
      <c r="AS58" s="221"/>
      <c r="AT58" s="221"/>
      <c r="AU58" s="221"/>
      <c r="AV58" s="221"/>
      <c r="AW58" s="221"/>
      <c r="AX58" s="221"/>
      <c r="AY58" s="221"/>
      <c r="AZ58" s="221"/>
      <c r="BA58" s="221"/>
      <c r="BB58" s="221"/>
      <c r="BC58" s="221"/>
      <c r="BD58" s="221"/>
      <c r="BE58" s="221"/>
      <c r="BF58" s="221"/>
      <c r="BG58" s="221"/>
      <c r="BH58" s="221"/>
      <c r="BI58" s="221"/>
      <c r="BJ58" s="221"/>
      <c r="BK58" s="221"/>
      <c r="BL58" s="221"/>
      <c r="BM58" s="221"/>
      <c r="BN58" s="221"/>
      <c r="BO58" s="221"/>
      <c r="BP58" s="221"/>
      <c r="BQ58" s="221"/>
      <c r="BR58" s="221"/>
      <c r="BS58" s="221"/>
      <c r="BT58" s="221"/>
      <c r="BU58" s="221"/>
      <c r="BV58" s="221">
        <v>2</v>
      </c>
      <c r="BW58" s="221">
        <v>2</v>
      </c>
      <c r="BX58" s="221">
        <v>2</v>
      </c>
      <c r="BY58" s="221">
        <v>2</v>
      </c>
      <c r="BZ58" s="221"/>
      <c r="CA58" s="221"/>
      <c r="CB58" s="221"/>
      <c r="CC58" s="221"/>
      <c r="CD58" s="221"/>
      <c r="CE58" s="221"/>
    </row>
    <row r="59" spans="1:126" ht="30" x14ac:dyDescent="0.25">
      <c r="A59" s="259">
        <f t="shared" si="1"/>
        <v>48</v>
      </c>
      <c r="B59" s="260" t="s">
        <v>233</v>
      </c>
      <c r="C59" s="245">
        <v>1</v>
      </c>
      <c r="D59" s="261">
        <v>1</v>
      </c>
      <c r="E59" s="262">
        <f t="shared" si="0"/>
        <v>1</v>
      </c>
      <c r="F59" s="261">
        <v>1</v>
      </c>
      <c r="G59" s="263">
        <v>1</v>
      </c>
      <c r="H59" s="263"/>
      <c r="I59" s="263"/>
      <c r="J59" s="263"/>
      <c r="K59" s="263"/>
      <c r="L59" s="263"/>
      <c r="M59" s="263"/>
      <c r="N59" s="263"/>
      <c r="O59" s="263"/>
      <c r="P59" s="263"/>
      <c r="Q59" s="261"/>
      <c r="R59" s="261"/>
      <c r="S59" s="261"/>
      <c r="T59" s="261"/>
      <c r="U59" s="261"/>
      <c r="V59" s="261"/>
      <c r="W59" s="261"/>
      <c r="X59" s="261"/>
      <c r="Y59" s="261"/>
      <c r="Z59" s="261"/>
      <c r="AA59" s="261"/>
      <c r="AB59" s="261"/>
      <c r="AC59" s="261"/>
      <c r="AD59" s="261"/>
      <c r="AE59" s="261"/>
      <c r="AF59" s="261"/>
      <c r="AG59" s="261"/>
      <c r="AH59" s="261"/>
      <c r="AI59" s="261"/>
      <c r="AJ59" s="261"/>
      <c r="AK59" s="261"/>
      <c r="AL59" s="261"/>
      <c r="AM59" s="261"/>
      <c r="AN59" s="261"/>
      <c r="AO59" s="261"/>
      <c r="AP59" s="261"/>
      <c r="AQ59" s="261"/>
      <c r="AR59" s="261"/>
      <c r="AS59" s="261"/>
      <c r="AT59" s="261"/>
      <c r="AU59" s="261"/>
      <c r="AV59" s="261"/>
      <c r="AW59" s="261"/>
      <c r="AX59" s="261"/>
      <c r="AY59" s="261"/>
      <c r="AZ59" s="261"/>
      <c r="BA59" s="261"/>
      <c r="BB59" s="261"/>
      <c r="BC59" s="261"/>
      <c r="BD59" s="261"/>
      <c r="BE59" s="261"/>
      <c r="BF59" s="261"/>
      <c r="BG59" s="261"/>
      <c r="BH59" s="261"/>
      <c r="BI59" s="261"/>
      <c r="BJ59" s="261"/>
      <c r="BK59" s="261"/>
      <c r="BL59" s="261"/>
      <c r="BM59" s="261"/>
      <c r="BN59" s="261"/>
      <c r="BO59" s="261"/>
      <c r="BP59" s="261"/>
      <c r="BQ59" s="261"/>
      <c r="BR59" s="261"/>
      <c r="BS59" s="261"/>
      <c r="BT59" s="261"/>
      <c r="BU59" s="261"/>
      <c r="BV59" s="261"/>
      <c r="BW59" s="261"/>
      <c r="BX59" s="261"/>
      <c r="BY59" s="261"/>
      <c r="BZ59" s="261"/>
      <c r="CA59" s="261"/>
      <c r="CB59" s="261"/>
      <c r="CC59" s="261"/>
      <c r="CD59" s="261"/>
      <c r="CE59" s="264"/>
    </row>
    <row r="60" spans="1:126" s="154" customFormat="1" ht="45" x14ac:dyDescent="0.25">
      <c r="A60" s="229">
        <f t="shared" si="1"/>
        <v>49</v>
      </c>
      <c r="B60" s="143" t="s">
        <v>237</v>
      </c>
      <c r="C60" s="246"/>
      <c r="D60" s="155">
        <v>1</v>
      </c>
      <c r="E60" s="246">
        <f t="shared" si="0"/>
        <v>1</v>
      </c>
      <c r="F60" s="155"/>
      <c r="G60" s="155">
        <v>1</v>
      </c>
      <c r="H60" s="155"/>
      <c r="I60" s="155">
        <v>1</v>
      </c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222"/>
      <c r="AW60" s="215">
        <v>1</v>
      </c>
      <c r="AX60" s="221"/>
      <c r="AY60" s="222">
        <v>1</v>
      </c>
      <c r="AZ60" s="222">
        <v>1</v>
      </c>
      <c r="BA60" s="222"/>
      <c r="BB60" s="222"/>
      <c r="BC60" s="222"/>
      <c r="BD60" s="222"/>
      <c r="BE60" s="222"/>
      <c r="BF60" s="222"/>
      <c r="BG60" s="222">
        <v>1</v>
      </c>
      <c r="BH60" s="222"/>
      <c r="BI60" s="221">
        <v>1</v>
      </c>
      <c r="BJ60" s="221">
        <v>1</v>
      </c>
      <c r="BK60" s="221"/>
      <c r="BL60" s="221"/>
      <c r="BM60" s="221"/>
      <c r="BN60" s="221"/>
      <c r="BO60" s="221"/>
      <c r="BP60" s="221"/>
      <c r="BQ60" s="221">
        <v>1</v>
      </c>
      <c r="BR60" s="221"/>
      <c r="BS60" s="221">
        <v>1</v>
      </c>
      <c r="BT60" s="221"/>
      <c r="BU60" s="221"/>
      <c r="BV60" s="221"/>
      <c r="BW60" s="221"/>
      <c r="BX60" s="221"/>
      <c r="BY60" s="221"/>
      <c r="BZ60" s="221"/>
      <c r="CA60" s="221">
        <v>1</v>
      </c>
      <c r="CB60" s="221"/>
      <c r="CC60" s="221">
        <v>1</v>
      </c>
      <c r="CD60" s="221">
        <v>1</v>
      </c>
      <c r="CE60" s="221"/>
      <c r="CF60" s="269"/>
      <c r="CG60" s="269"/>
      <c r="CH60" s="269"/>
      <c r="CI60" s="269"/>
      <c r="CJ60" s="269"/>
      <c r="CK60" s="269"/>
      <c r="CL60" s="269"/>
      <c r="CM60" s="269"/>
      <c r="CN60" s="269"/>
      <c r="CO60" s="269"/>
      <c r="CP60" s="269"/>
      <c r="CQ60" s="269"/>
      <c r="CR60" s="269"/>
      <c r="CS60" s="269"/>
      <c r="CT60" s="269"/>
      <c r="CU60" s="269"/>
      <c r="CV60" s="269"/>
      <c r="CW60" s="269"/>
      <c r="CX60" s="269"/>
      <c r="CY60" s="269"/>
      <c r="CZ60" s="269"/>
      <c r="DA60" s="269"/>
      <c r="DB60" s="269"/>
      <c r="DC60" s="268"/>
      <c r="DD60" s="268"/>
      <c r="DE60" s="268"/>
      <c r="DF60" s="268"/>
      <c r="DG60" s="268"/>
      <c r="DH60" s="268"/>
      <c r="DI60" s="268"/>
      <c r="DJ60" s="268"/>
      <c r="DK60" s="268"/>
      <c r="DL60" s="268"/>
      <c r="DM60" s="268"/>
      <c r="DN60" s="268"/>
      <c r="DO60" s="268"/>
      <c r="DP60" s="268"/>
      <c r="DQ60" s="268"/>
      <c r="DR60" s="268"/>
      <c r="DS60" s="268"/>
      <c r="DT60" s="268"/>
      <c r="DU60" s="269"/>
      <c r="DV60" s="269"/>
    </row>
    <row r="61" spans="1:126" x14ac:dyDescent="0.25">
      <c r="A61" s="265"/>
      <c r="B61" s="266" t="s">
        <v>234</v>
      </c>
      <c r="C61" s="267">
        <f>SUM(C27:C60)</f>
        <v>246</v>
      </c>
      <c r="D61" s="267">
        <f t="shared" ref="D61:BO61" si="4">SUM(D27:D60)</f>
        <v>250</v>
      </c>
      <c r="E61" s="267">
        <f t="shared" si="4"/>
        <v>250</v>
      </c>
      <c r="F61" s="267">
        <f t="shared" si="4"/>
        <v>53</v>
      </c>
      <c r="G61" s="267">
        <f t="shared" si="4"/>
        <v>92</v>
      </c>
      <c r="H61" s="267">
        <f t="shared" si="4"/>
        <v>11</v>
      </c>
      <c r="I61" s="267">
        <f t="shared" si="4"/>
        <v>49</v>
      </c>
      <c r="J61" s="267">
        <f t="shared" si="4"/>
        <v>101</v>
      </c>
      <c r="K61" s="267">
        <f t="shared" si="4"/>
        <v>88</v>
      </c>
      <c r="L61" s="267">
        <f t="shared" si="4"/>
        <v>74</v>
      </c>
      <c r="M61" s="267">
        <f t="shared" si="4"/>
        <v>70</v>
      </c>
      <c r="N61" s="267">
        <f t="shared" si="4"/>
        <v>95</v>
      </c>
      <c r="O61" s="267">
        <f t="shared" si="4"/>
        <v>94</v>
      </c>
      <c r="P61" s="267">
        <f t="shared" si="4"/>
        <v>21</v>
      </c>
      <c r="Q61" s="267">
        <f t="shared" si="4"/>
        <v>14</v>
      </c>
      <c r="R61" s="267">
        <f t="shared" si="4"/>
        <v>2</v>
      </c>
      <c r="S61" s="267">
        <f t="shared" si="4"/>
        <v>2</v>
      </c>
      <c r="T61" s="267">
        <f t="shared" si="4"/>
        <v>35</v>
      </c>
      <c r="U61" s="267">
        <f t="shared" si="4"/>
        <v>40</v>
      </c>
      <c r="V61" s="267">
        <f t="shared" si="4"/>
        <v>13</v>
      </c>
      <c r="W61" s="267">
        <f t="shared" si="4"/>
        <v>18</v>
      </c>
      <c r="X61" s="267">
        <f t="shared" si="4"/>
        <v>32</v>
      </c>
      <c r="Y61" s="267">
        <f t="shared" si="4"/>
        <v>29</v>
      </c>
      <c r="Z61" s="267">
        <f t="shared" si="4"/>
        <v>7</v>
      </c>
      <c r="AA61" s="267">
        <f t="shared" si="4"/>
        <v>7</v>
      </c>
      <c r="AB61" s="267">
        <f t="shared" si="4"/>
        <v>0</v>
      </c>
      <c r="AC61" s="267">
        <f t="shared" si="4"/>
        <v>0</v>
      </c>
      <c r="AD61" s="267">
        <f t="shared" si="4"/>
        <v>18</v>
      </c>
      <c r="AE61" s="267">
        <f t="shared" si="4"/>
        <v>16</v>
      </c>
      <c r="AF61" s="267">
        <f t="shared" si="4"/>
        <v>7</v>
      </c>
      <c r="AG61" s="267">
        <f t="shared" si="4"/>
        <v>6</v>
      </c>
      <c r="AH61" s="267">
        <f t="shared" si="4"/>
        <v>125</v>
      </c>
      <c r="AI61" s="267">
        <f t="shared" si="4"/>
        <v>140</v>
      </c>
      <c r="AJ61" s="267">
        <f t="shared" si="4"/>
        <v>28</v>
      </c>
      <c r="AK61" s="267">
        <f t="shared" si="4"/>
        <v>48</v>
      </c>
      <c r="AL61" s="267">
        <f t="shared" si="4"/>
        <v>3</v>
      </c>
      <c r="AM61" s="267">
        <f t="shared" si="4"/>
        <v>24</v>
      </c>
      <c r="AN61" s="267">
        <f t="shared" si="4"/>
        <v>49</v>
      </c>
      <c r="AO61" s="267">
        <f t="shared" si="4"/>
        <v>44</v>
      </c>
      <c r="AP61" s="267">
        <f t="shared" si="4"/>
        <v>43</v>
      </c>
      <c r="AQ61" s="267">
        <f t="shared" si="4"/>
        <v>48</v>
      </c>
      <c r="AR61" s="267">
        <f t="shared" si="4"/>
        <v>6</v>
      </c>
      <c r="AS61" s="267">
        <f t="shared" si="4"/>
        <v>6</v>
      </c>
      <c r="AT61" s="267">
        <f t="shared" si="4"/>
        <v>5</v>
      </c>
      <c r="AU61" s="267">
        <f t="shared" si="4"/>
        <v>6</v>
      </c>
      <c r="AV61" s="267">
        <f t="shared" si="4"/>
        <v>1</v>
      </c>
      <c r="AW61" s="267">
        <f t="shared" si="4"/>
        <v>2</v>
      </c>
      <c r="AX61" s="267">
        <f t="shared" si="4"/>
        <v>1</v>
      </c>
      <c r="AY61" s="267">
        <f t="shared" si="4"/>
        <v>3</v>
      </c>
      <c r="AZ61" s="267">
        <f t="shared" si="4"/>
        <v>3</v>
      </c>
      <c r="BA61" s="267">
        <f t="shared" si="4"/>
        <v>0</v>
      </c>
      <c r="BB61" s="267">
        <f t="shared" si="4"/>
        <v>10</v>
      </c>
      <c r="BC61" s="267">
        <f t="shared" si="4"/>
        <v>9</v>
      </c>
      <c r="BD61" s="267">
        <f t="shared" si="4"/>
        <v>4</v>
      </c>
      <c r="BE61" s="267">
        <f t="shared" si="4"/>
        <v>4</v>
      </c>
      <c r="BF61" s="267">
        <f t="shared" si="4"/>
        <v>0</v>
      </c>
      <c r="BG61" s="267">
        <f t="shared" si="4"/>
        <v>1</v>
      </c>
      <c r="BH61" s="267">
        <f t="shared" si="4"/>
        <v>3</v>
      </c>
      <c r="BI61" s="267">
        <f t="shared" si="4"/>
        <v>3</v>
      </c>
      <c r="BJ61" s="267">
        <f t="shared" si="4"/>
        <v>7</v>
      </c>
      <c r="BK61" s="267">
        <f t="shared" si="4"/>
        <v>6</v>
      </c>
      <c r="BL61" s="267">
        <f t="shared" si="4"/>
        <v>15</v>
      </c>
      <c r="BM61" s="267">
        <f t="shared" si="4"/>
        <v>18</v>
      </c>
      <c r="BN61" s="267">
        <f t="shared" si="4"/>
        <v>11</v>
      </c>
      <c r="BO61" s="267">
        <f t="shared" si="4"/>
        <v>16</v>
      </c>
      <c r="BP61" s="267">
        <f t="shared" ref="BP61:CE61" si="5">SUM(BP27:BP60)</f>
        <v>3</v>
      </c>
      <c r="BQ61" s="267">
        <f t="shared" si="5"/>
        <v>5</v>
      </c>
      <c r="BR61" s="267">
        <f t="shared" si="5"/>
        <v>5</v>
      </c>
      <c r="BS61" s="267">
        <f t="shared" si="5"/>
        <v>5</v>
      </c>
      <c r="BT61" s="267">
        <f t="shared" si="5"/>
        <v>1</v>
      </c>
      <c r="BU61" s="267">
        <f t="shared" si="5"/>
        <v>2</v>
      </c>
      <c r="BV61" s="267">
        <f t="shared" si="5"/>
        <v>20</v>
      </c>
      <c r="BW61" s="267">
        <f t="shared" si="5"/>
        <v>19</v>
      </c>
      <c r="BX61" s="267">
        <f t="shared" si="5"/>
        <v>10</v>
      </c>
      <c r="BY61" s="267">
        <f t="shared" si="5"/>
        <v>8</v>
      </c>
      <c r="BZ61" s="267">
        <f t="shared" si="5"/>
        <v>0</v>
      </c>
      <c r="CA61" s="267">
        <f t="shared" si="5"/>
        <v>2</v>
      </c>
      <c r="CB61" s="267">
        <f t="shared" si="5"/>
        <v>7</v>
      </c>
      <c r="CC61" s="267">
        <f t="shared" si="5"/>
        <v>6</v>
      </c>
      <c r="CD61" s="267">
        <f t="shared" si="5"/>
        <v>10</v>
      </c>
      <c r="CE61" s="267">
        <f t="shared" si="5"/>
        <v>6</v>
      </c>
    </row>
    <row r="62" spans="1:126" x14ac:dyDescent="0.25">
      <c r="A62" s="141"/>
      <c r="B62" s="137" t="s">
        <v>235</v>
      </c>
      <c r="C62" s="188">
        <f>C61+C26</f>
        <v>706</v>
      </c>
      <c r="D62" s="188">
        <f t="shared" ref="D62:BO62" si="6">D61+D26</f>
        <v>732</v>
      </c>
      <c r="E62" s="188">
        <f t="shared" si="6"/>
        <v>732</v>
      </c>
      <c r="F62" s="188">
        <f t="shared" si="6"/>
        <v>120</v>
      </c>
      <c r="G62" s="188">
        <f t="shared" si="6"/>
        <v>183</v>
      </c>
      <c r="H62" s="188">
        <f t="shared" si="6"/>
        <v>17</v>
      </c>
      <c r="I62" s="188">
        <f t="shared" si="6"/>
        <v>90</v>
      </c>
      <c r="J62" s="188">
        <f t="shared" si="6"/>
        <v>260</v>
      </c>
      <c r="K62" s="188">
        <f t="shared" si="6"/>
        <v>204</v>
      </c>
      <c r="L62" s="188">
        <f t="shared" si="6"/>
        <v>307</v>
      </c>
      <c r="M62" s="188">
        <f t="shared" si="6"/>
        <v>345</v>
      </c>
      <c r="N62" s="188">
        <f t="shared" si="6"/>
        <v>338</v>
      </c>
      <c r="O62" s="188">
        <f t="shared" si="6"/>
        <v>333</v>
      </c>
      <c r="P62" s="188">
        <f t="shared" si="6"/>
        <v>83</v>
      </c>
      <c r="Q62" s="188">
        <f t="shared" si="6"/>
        <v>77</v>
      </c>
      <c r="R62" s="188">
        <f t="shared" si="6"/>
        <v>6</v>
      </c>
      <c r="S62" s="188">
        <f t="shared" si="6"/>
        <v>12</v>
      </c>
      <c r="T62" s="188">
        <f t="shared" si="6"/>
        <v>140</v>
      </c>
      <c r="U62" s="188">
        <f t="shared" si="6"/>
        <v>128</v>
      </c>
      <c r="V62" s="188">
        <f t="shared" si="6"/>
        <v>89</v>
      </c>
      <c r="W62" s="188">
        <f t="shared" si="6"/>
        <v>106</v>
      </c>
      <c r="X62" s="188">
        <f t="shared" si="6"/>
        <v>165</v>
      </c>
      <c r="Y62" s="188">
        <f t="shared" si="6"/>
        <v>163</v>
      </c>
      <c r="Z62" s="188">
        <f t="shared" si="6"/>
        <v>49</v>
      </c>
      <c r="AA62" s="188">
        <f t="shared" si="6"/>
        <v>63</v>
      </c>
      <c r="AB62" s="188">
        <f t="shared" si="6"/>
        <v>8</v>
      </c>
      <c r="AC62" s="188">
        <f t="shared" si="6"/>
        <v>13</v>
      </c>
      <c r="AD62" s="188">
        <f t="shared" si="6"/>
        <v>65</v>
      </c>
      <c r="AE62" s="188">
        <f t="shared" si="6"/>
        <v>55</v>
      </c>
      <c r="AF62" s="188">
        <f t="shared" si="6"/>
        <v>43</v>
      </c>
      <c r="AG62" s="188">
        <f t="shared" si="6"/>
        <v>46</v>
      </c>
      <c r="AH62" s="188">
        <f t="shared" si="6"/>
        <v>381</v>
      </c>
      <c r="AI62" s="188">
        <f t="shared" si="6"/>
        <v>394</v>
      </c>
      <c r="AJ62" s="188">
        <f t="shared" si="6"/>
        <v>74</v>
      </c>
      <c r="AK62" s="188">
        <f t="shared" si="6"/>
        <v>96</v>
      </c>
      <c r="AL62" s="188">
        <f t="shared" si="6"/>
        <v>7</v>
      </c>
      <c r="AM62" s="188">
        <f t="shared" si="6"/>
        <v>35</v>
      </c>
      <c r="AN62" s="188">
        <f t="shared" si="6"/>
        <v>129</v>
      </c>
      <c r="AO62" s="188">
        <f t="shared" si="6"/>
        <v>117</v>
      </c>
      <c r="AP62" s="188">
        <f t="shared" si="6"/>
        <v>173</v>
      </c>
      <c r="AQ62" s="188">
        <f t="shared" si="6"/>
        <v>181</v>
      </c>
      <c r="AR62" s="188">
        <f t="shared" si="6"/>
        <v>11</v>
      </c>
      <c r="AS62" s="188">
        <f t="shared" si="6"/>
        <v>12</v>
      </c>
      <c r="AT62" s="188">
        <f t="shared" si="6"/>
        <v>6</v>
      </c>
      <c r="AU62" s="188">
        <f t="shared" si="6"/>
        <v>9</v>
      </c>
      <c r="AV62" s="188">
        <f t="shared" si="6"/>
        <v>3</v>
      </c>
      <c r="AW62" s="188">
        <f t="shared" si="6"/>
        <v>3</v>
      </c>
      <c r="AX62" s="188">
        <f t="shared" si="6"/>
        <v>4</v>
      </c>
      <c r="AY62" s="188">
        <f t="shared" si="6"/>
        <v>4</v>
      </c>
      <c r="AZ62" s="188">
        <f t="shared" si="6"/>
        <v>4</v>
      </c>
      <c r="BA62" s="188">
        <f t="shared" si="6"/>
        <v>2</v>
      </c>
      <c r="BB62" s="188">
        <f t="shared" si="6"/>
        <v>27</v>
      </c>
      <c r="BC62" s="188">
        <f t="shared" si="6"/>
        <v>28</v>
      </c>
      <c r="BD62" s="188">
        <f t="shared" si="6"/>
        <v>11</v>
      </c>
      <c r="BE62" s="188">
        <f t="shared" si="6"/>
        <v>14</v>
      </c>
      <c r="BF62" s="188">
        <f t="shared" si="6"/>
        <v>1</v>
      </c>
      <c r="BG62" s="188">
        <f t="shared" si="6"/>
        <v>6</v>
      </c>
      <c r="BH62" s="188">
        <f t="shared" si="6"/>
        <v>9</v>
      </c>
      <c r="BI62" s="188">
        <f t="shared" si="6"/>
        <v>9</v>
      </c>
      <c r="BJ62" s="188">
        <f t="shared" si="6"/>
        <v>12</v>
      </c>
      <c r="BK62" s="188">
        <f t="shared" si="6"/>
        <v>9</v>
      </c>
      <c r="BL62" s="188">
        <f t="shared" si="6"/>
        <v>54</v>
      </c>
      <c r="BM62" s="188">
        <f t="shared" si="6"/>
        <v>55</v>
      </c>
      <c r="BN62" s="188">
        <f t="shared" si="6"/>
        <v>24</v>
      </c>
      <c r="BO62" s="188">
        <f t="shared" si="6"/>
        <v>27</v>
      </c>
      <c r="BP62" s="188">
        <f t="shared" ref="BP62:CE62" si="7">BP61+BP26</f>
        <v>3</v>
      </c>
      <c r="BQ62" s="188">
        <f t="shared" si="7"/>
        <v>7</v>
      </c>
      <c r="BR62" s="188">
        <f t="shared" si="7"/>
        <v>18</v>
      </c>
      <c r="BS62" s="188">
        <f t="shared" si="7"/>
        <v>15</v>
      </c>
      <c r="BT62" s="188">
        <f t="shared" si="7"/>
        <v>18</v>
      </c>
      <c r="BU62" s="188">
        <f t="shared" si="7"/>
        <v>20</v>
      </c>
      <c r="BV62" s="188">
        <f t="shared" si="7"/>
        <v>38</v>
      </c>
      <c r="BW62" s="188">
        <f t="shared" si="7"/>
        <v>36</v>
      </c>
      <c r="BX62" s="188">
        <f t="shared" si="7"/>
        <v>21</v>
      </c>
      <c r="BY62" s="188">
        <f t="shared" si="7"/>
        <v>18</v>
      </c>
      <c r="BZ62" s="188">
        <f t="shared" si="7"/>
        <v>0</v>
      </c>
      <c r="CA62" s="188">
        <f t="shared" si="7"/>
        <v>2</v>
      </c>
      <c r="CB62" s="188">
        <f t="shared" si="7"/>
        <v>15</v>
      </c>
      <c r="CC62" s="188">
        <f t="shared" si="7"/>
        <v>12</v>
      </c>
      <c r="CD62" s="188">
        <f t="shared" si="7"/>
        <v>12</v>
      </c>
      <c r="CE62" s="188">
        <f t="shared" si="7"/>
        <v>9</v>
      </c>
    </row>
    <row r="64" spans="1:126" x14ac:dyDescent="0.25">
      <c r="G64">
        <f>G62+K62+M62</f>
        <v>732</v>
      </c>
    </row>
  </sheetData>
  <mergeCells count="65">
    <mergeCell ref="BX9:BY9"/>
    <mergeCell ref="BX8:CA8"/>
    <mergeCell ref="BX7:CE7"/>
    <mergeCell ref="BZ9:CA9"/>
    <mergeCell ref="CB8:CC9"/>
    <mergeCell ref="CD8:CE9"/>
    <mergeCell ref="AR7:AS9"/>
    <mergeCell ref="AR6:CE6"/>
    <mergeCell ref="AT9:AU9"/>
    <mergeCell ref="AT8:AW8"/>
    <mergeCell ref="AT7:BA7"/>
    <mergeCell ref="AV9:AW9"/>
    <mergeCell ref="AX8:AY9"/>
    <mergeCell ref="AZ8:BA9"/>
    <mergeCell ref="BB7:BC9"/>
    <mergeCell ref="BD9:BE9"/>
    <mergeCell ref="BD8:BG8"/>
    <mergeCell ref="BD7:BK7"/>
    <mergeCell ref="BF9:BG9"/>
    <mergeCell ref="BH8:BI9"/>
    <mergeCell ref="BJ8:BK9"/>
    <mergeCell ref="BL7:BM9"/>
    <mergeCell ref="AH7:AI9"/>
    <mergeCell ref="AH6:AQ6"/>
    <mergeCell ref="AJ9:AK9"/>
    <mergeCell ref="AJ7:AQ7"/>
    <mergeCell ref="AJ8:AM8"/>
    <mergeCell ref="AL9:AM9"/>
    <mergeCell ref="AN8:AO9"/>
    <mergeCell ref="AP8:AQ9"/>
    <mergeCell ref="X7:Y9"/>
    <mergeCell ref="X6:AG6"/>
    <mergeCell ref="Z9:AA9"/>
    <mergeCell ref="Z7:AG7"/>
    <mergeCell ref="Z8:AC8"/>
    <mergeCell ref="AB9:AC9"/>
    <mergeCell ref="AD8:AE9"/>
    <mergeCell ref="AF8:AG9"/>
    <mergeCell ref="H9:I9"/>
    <mergeCell ref="J8:K9"/>
    <mergeCell ref="L8:M9"/>
    <mergeCell ref="N7:O9"/>
    <mergeCell ref="N6:W6"/>
    <mergeCell ref="P9:Q9"/>
    <mergeCell ref="P8:S8"/>
    <mergeCell ref="P7:W7"/>
    <mergeCell ref="R9:S9"/>
    <mergeCell ref="T8:U9"/>
    <mergeCell ref="V8:W9"/>
    <mergeCell ref="BV7:BW9"/>
    <mergeCell ref="A6:A10"/>
    <mergeCell ref="C6:M6"/>
    <mergeCell ref="AU2:AW2"/>
    <mergeCell ref="B3:BC3"/>
    <mergeCell ref="B6:B10"/>
    <mergeCell ref="BN9:BO9"/>
    <mergeCell ref="BN8:BQ8"/>
    <mergeCell ref="BN7:BU7"/>
    <mergeCell ref="BP9:BQ9"/>
    <mergeCell ref="BR8:BS9"/>
    <mergeCell ref="BT8:BU9"/>
    <mergeCell ref="C7:D9"/>
    <mergeCell ref="F9:G9"/>
    <mergeCell ref="F7:M7"/>
    <mergeCell ref="F8:I8"/>
  </mergeCells>
  <pageMargins left="0.39370078740157483" right="0.39370078740157483" top="0.39370078740157483" bottom="0.3937007874015748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ES63"/>
  <sheetViews>
    <sheetView workbookViewId="0">
      <pane xSplit="2" ySplit="10" topLeftCell="AD59" activePane="bottomRight" state="frozen"/>
      <selection pane="topRight" activeCell="C1" sqref="C1"/>
      <selection pane="bottomLeft" activeCell="A11" sqref="A11"/>
      <selection pane="bottomRight" activeCell="AJ64" sqref="AJ64"/>
    </sheetView>
  </sheetViews>
  <sheetFormatPr defaultRowHeight="15" x14ac:dyDescent="0.25"/>
  <cols>
    <col min="1" max="1" width="4.42578125" customWidth="1"/>
    <col min="2" max="2" width="37.28515625" style="74" customWidth="1"/>
    <col min="3" max="3" width="7" style="74" customWidth="1"/>
    <col min="4" max="4" width="6.7109375" style="12" customWidth="1"/>
    <col min="5" max="5" width="6.7109375" style="32" customWidth="1"/>
    <col min="6" max="6" width="5.7109375" style="12" customWidth="1"/>
    <col min="7" max="7" width="5.7109375" style="32" customWidth="1"/>
    <col min="8" max="8" width="6" style="12" customWidth="1"/>
    <col min="9" max="9" width="6" style="32" customWidth="1"/>
    <col min="10" max="10" width="5.85546875" style="12" customWidth="1"/>
    <col min="11" max="11" width="5.85546875" style="32" customWidth="1"/>
    <col min="12" max="12" width="5.42578125" style="12" customWidth="1"/>
    <col min="13" max="13" width="5.42578125" style="32" customWidth="1"/>
    <col min="14" max="14" width="5.28515625" style="12" customWidth="1"/>
    <col min="15" max="15" width="5.28515625" style="32" customWidth="1"/>
    <col min="16" max="16" width="5.5703125" style="12" customWidth="1"/>
    <col min="17" max="17" width="5.5703125" style="32" customWidth="1"/>
    <col min="18" max="18" width="5.28515625" style="12" customWidth="1"/>
    <col min="19" max="19" width="5.28515625" style="32" customWidth="1"/>
    <col min="20" max="20" width="5" style="12" customWidth="1"/>
    <col min="21" max="21" width="5.42578125" style="32" customWidth="1"/>
    <col min="22" max="22" width="5.5703125" style="12" customWidth="1"/>
    <col min="23" max="23" width="5.5703125" style="32" customWidth="1"/>
    <col min="24" max="24" width="5.7109375" style="12" customWidth="1"/>
    <col min="25" max="25" width="5.7109375" style="32" customWidth="1"/>
    <col min="26" max="26" width="6.140625" style="12" customWidth="1"/>
    <col min="27" max="27" width="6.140625" style="32" customWidth="1"/>
    <col min="28" max="28" width="5.42578125" style="12" customWidth="1"/>
    <col min="29" max="29" width="5.42578125" style="32" customWidth="1"/>
    <col min="30" max="30" width="6.140625" style="12" customWidth="1"/>
    <col min="31" max="31" width="6.140625" style="32" customWidth="1"/>
    <col min="32" max="32" width="6" style="12" customWidth="1"/>
    <col min="33" max="33" width="6" style="32" customWidth="1"/>
    <col min="34" max="34" width="5.28515625" style="12" customWidth="1"/>
    <col min="35" max="35" width="5.28515625" style="32" customWidth="1"/>
    <col min="36" max="36" width="5.42578125" customWidth="1"/>
    <col min="37" max="37" width="5.42578125" style="32" customWidth="1"/>
    <col min="38" max="38" width="4.85546875" customWidth="1"/>
    <col min="39" max="39" width="5.5703125" style="32" customWidth="1"/>
    <col min="40" max="40" width="5.5703125" customWidth="1"/>
    <col min="41" max="41" width="5.5703125" style="32" customWidth="1"/>
    <col min="42" max="42" width="5.7109375" customWidth="1"/>
    <col min="43" max="43" width="5.7109375" style="32" customWidth="1"/>
    <col min="44" max="44" width="5.140625" customWidth="1"/>
    <col min="45" max="45" width="5.140625" style="32" customWidth="1"/>
    <col min="46" max="46" width="5.5703125" customWidth="1"/>
    <col min="47" max="47" width="5.5703125" style="32" customWidth="1"/>
    <col min="48" max="48" width="5.5703125" customWidth="1"/>
    <col min="49" max="49" width="5.5703125" style="32" customWidth="1"/>
    <col min="50" max="50" width="5.140625" customWidth="1"/>
    <col min="51" max="51" width="5.140625" style="32" customWidth="1"/>
    <col min="52" max="52" width="5.28515625" customWidth="1"/>
    <col min="53" max="53" width="5.28515625" style="32" customWidth="1"/>
    <col min="54" max="54" width="5" customWidth="1"/>
    <col min="55" max="55" width="5" style="32" customWidth="1"/>
    <col min="56" max="56" width="5" customWidth="1"/>
    <col min="57" max="57" width="5" style="32" customWidth="1"/>
    <col min="58" max="58" width="5.28515625" customWidth="1"/>
    <col min="59" max="59" width="5.28515625" style="32" customWidth="1"/>
    <col min="60" max="60" width="6.140625" customWidth="1"/>
  </cols>
  <sheetData>
    <row r="1" spans="1:825" s="36" customFormat="1" x14ac:dyDescent="0.25">
      <c r="B1" s="74"/>
      <c r="C1" s="74"/>
      <c r="AJ1" s="389" t="s">
        <v>150</v>
      </c>
      <c r="AK1" s="389"/>
      <c r="AL1" s="389"/>
      <c r="AM1" s="389"/>
      <c r="AN1" s="389"/>
      <c r="AO1" s="389"/>
      <c r="AP1" s="389"/>
      <c r="AQ1" s="389"/>
      <c r="AR1" s="389"/>
      <c r="AS1" s="389"/>
      <c r="AT1" s="389"/>
      <c r="AU1" s="389"/>
      <c r="AV1" s="389"/>
      <c r="AW1" s="94"/>
    </row>
    <row r="2" spans="1:825" s="36" customFormat="1" x14ac:dyDescent="0.25">
      <c r="A2" s="35"/>
      <c r="B2" s="75"/>
      <c r="C2" s="75"/>
      <c r="D2" s="35"/>
      <c r="E2" s="97"/>
      <c r="F2" s="35"/>
      <c r="G2" s="97"/>
      <c r="H2" s="35"/>
      <c r="I2" s="97"/>
      <c r="J2" s="35"/>
      <c r="K2" s="97"/>
      <c r="L2" s="35"/>
      <c r="M2" s="97"/>
      <c r="N2" s="35"/>
      <c r="O2" s="97"/>
      <c r="P2" s="35"/>
      <c r="Q2" s="97"/>
      <c r="R2" s="35"/>
      <c r="S2" s="97"/>
      <c r="T2" s="35"/>
      <c r="U2" s="97"/>
      <c r="V2" s="35"/>
      <c r="W2" s="97"/>
      <c r="X2" s="35"/>
      <c r="Y2" s="97"/>
      <c r="Z2" s="35"/>
      <c r="AA2" s="97"/>
      <c r="AB2" s="35"/>
      <c r="AC2" s="97"/>
      <c r="AD2" s="35"/>
      <c r="AE2" s="97"/>
      <c r="AF2" s="35"/>
      <c r="AG2" s="97"/>
      <c r="AH2" s="35"/>
      <c r="AI2" s="97"/>
      <c r="AJ2" s="35"/>
      <c r="AK2" s="97"/>
      <c r="AL2" s="35"/>
      <c r="AM2" s="97"/>
      <c r="AN2" s="35"/>
      <c r="AO2" s="97"/>
      <c r="AP2" s="35"/>
      <c r="AQ2" s="97"/>
      <c r="AR2" s="35"/>
      <c r="AS2" s="97"/>
      <c r="AT2" s="35"/>
      <c r="AU2" s="97"/>
      <c r="AV2" s="35"/>
      <c r="AW2" s="97"/>
      <c r="AX2" s="35"/>
      <c r="AY2" s="97"/>
      <c r="AZ2" s="35"/>
      <c r="BA2" s="97"/>
      <c r="BB2" s="35"/>
      <c r="BC2" s="97"/>
      <c r="BD2" s="35"/>
      <c r="BE2" s="97"/>
      <c r="BF2" s="35"/>
      <c r="BG2" s="97"/>
      <c r="BH2" s="35"/>
    </row>
    <row r="3" spans="1:825" s="81" customFormat="1" ht="18.75" x14ac:dyDescent="0.3">
      <c r="B3" s="82"/>
      <c r="C3" s="82"/>
      <c r="L3" s="420" t="s">
        <v>100</v>
      </c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  <c r="Z3" s="420"/>
      <c r="AA3" s="420"/>
      <c r="AB3" s="420"/>
      <c r="AC3" s="420"/>
      <c r="AD3" s="420"/>
      <c r="AE3" s="420"/>
      <c r="AF3" s="420"/>
      <c r="AG3" s="420"/>
      <c r="AH3" s="420"/>
      <c r="AI3" s="420"/>
      <c r="AJ3" s="420"/>
      <c r="AK3" s="420"/>
      <c r="AL3" s="420"/>
      <c r="AM3" s="420"/>
      <c r="AN3" s="420"/>
      <c r="AO3" s="96"/>
    </row>
    <row r="4" spans="1:825" s="36" customFormat="1" x14ac:dyDescent="0.25">
      <c r="B4" s="74"/>
      <c r="C4" s="74"/>
    </row>
    <row r="5" spans="1:825" s="36" customFormat="1" ht="15" customHeight="1" x14ac:dyDescent="0.25">
      <c r="A5" s="390" t="s">
        <v>63</v>
      </c>
      <c r="B5" s="438" t="s">
        <v>78</v>
      </c>
      <c r="C5" s="435" t="s">
        <v>101</v>
      </c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5"/>
      <c r="X5" s="435"/>
      <c r="Y5" s="435"/>
      <c r="Z5" s="435"/>
      <c r="AA5" s="435"/>
      <c r="AB5" s="435"/>
      <c r="AC5" s="435"/>
      <c r="AD5" s="435"/>
      <c r="AE5" s="435"/>
      <c r="AF5" s="435"/>
      <c r="AG5" s="435"/>
      <c r="AH5" s="435"/>
      <c r="AI5" s="447" t="s">
        <v>19</v>
      </c>
      <c r="AJ5" s="448"/>
      <c r="AK5" s="448"/>
      <c r="AL5" s="448"/>
      <c r="AM5" s="448"/>
      <c r="AN5" s="448"/>
      <c r="AO5" s="448"/>
      <c r="AP5" s="448"/>
      <c r="AQ5" s="448"/>
      <c r="AR5" s="448"/>
      <c r="AS5" s="448"/>
      <c r="AT5" s="448"/>
      <c r="AU5" s="448"/>
      <c r="AV5" s="448"/>
      <c r="AW5" s="448"/>
      <c r="AX5" s="448"/>
      <c r="AY5" s="448"/>
      <c r="AZ5" s="448"/>
      <c r="BA5" s="448"/>
      <c r="BB5" s="448"/>
      <c r="BC5" s="448"/>
      <c r="BD5" s="448"/>
      <c r="BE5" s="448"/>
      <c r="BF5" s="448"/>
      <c r="BG5" s="448"/>
      <c r="BH5" s="449"/>
    </row>
    <row r="6" spans="1:825" s="90" customFormat="1" ht="31.5" customHeight="1" x14ac:dyDescent="0.25">
      <c r="A6" s="391"/>
      <c r="B6" s="439"/>
      <c r="C6" s="436" t="s">
        <v>160</v>
      </c>
      <c r="D6" s="437"/>
      <c r="E6" s="432" t="s">
        <v>168</v>
      </c>
      <c r="F6" s="433"/>
      <c r="G6" s="433"/>
      <c r="H6" s="433"/>
      <c r="I6" s="433"/>
      <c r="J6" s="433"/>
      <c r="K6" s="433"/>
      <c r="L6" s="433"/>
      <c r="M6" s="433"/>
      <c r="N6" s="433"/>
      <c r="O6" s="433"/>
      <c r="P6" s="433"/>
      <c r="Q6" s="433"/>
      <c r="R6" s="434"/>
      <c r="S6" s="441" t="s">
        <v>81</v>
      </c>
      <c r="T6" s="442"/>
      <c r="U6" s="412" t="s">
        <v>169</v>
      </c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3"/>
      <c r="AI6" s="450" t="s">
        <v>170</v>
      </c>
      <c r="AJ6" s="451"/>
      <c r="AK6" s="451"/>
      <c r="AL6" s="451"/>
      <c r="AM6" s="451"/>
      <c r="AN6" s="451"/>
      <c r="AO6" s="451"/>
      <c r="AP6" s="451"/>
      <c r="AQ6" s="451"/>
      <c r="AR6" s="451"/>
      <c r="AS6" s="451"/>
      <c r="AT6" s="451"/>
      <c r="AU6" s="451"/>
      <c r="AV6" s="452"/>
      <c r="AW6" s="456" t="s">
        <v>8</v>
      </c>
      <c r="AX6" s="457"/>
      <c r="AY6" s="457"/>
      <c r="AZ6" s="457"/>
      <c r="BA6" s="457"/>
      <c r="BB6" s="457"/>
      <c r="BC6" s="457"/>
      <c r="BD6" s="457"/>
      <c r="BE6" s="457"/>
      <c r="BF6" s="457"/>
      <c r="BG6" s="457"/>
      <c r="BH6" s="458"/>
    </row>
    <row r="7" spans="1:825" s="36" customFormat="1" ht="15" customHeight="1" x14ac:dyDescent="0.25">
      <c r="A7" s="391"/>
      <c r="B7" s="439"/>
      <c r="C7" s="436"/>
      <c r="D7" s="437"/>
      <c r="E7" s="421" t="s">
        <v>80</v>
      </c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43"/>
      <c r="T7" s="444"/>
      <c r="U7" s="421" t="s">
        <v>80</v>
      </c>
      <c r="V7" s="421"/>
      <c r="W7" s="421"/>
      <c r="X7" s="421"/>
      <c r="Y7" s="421"/>
      <c r="Z7" s="421"/>
      <c r="AA7" s="421"/>
      <c r="AB7" s="421"/>
      <c r="AC7" s="421"/>
      <c r="AD7" s="421"/>
      <c r="AE7" s="421"/>
      <c r="AF7" s="421"/>
      <c r="AG7" s="421"/>
      <c r="AH7" s="421"/>
      <c r="AI7" s="416" t="s">
        <v>3</v>
      </c>
      <c r="AJ7" s="417"/>
      <c r="AK7" s="455" t="s">
        <v>80</v>
      </c>
      <c r="AL7" s="455"/>
      <c r="AM7" s="455"/>
      <c r="AN7" s="455"/>
      <c r="AO7" s="455"/>
      <c r="AP7" s="455"/>
      <c r="AQ7" s="455"/>
      <c r="AR7" s="455"/>
      <c r="AS7" s="455"/>
      <c r="AT7" s="455"/>
      <c r="AU7" s="455"/>
      <c r="AV7" s="455"/>
      <c r="AW7" s="416" t="s">
        <v>3</v>
      </c>
      <c r="AX7" s="417"/>
      <c r="AY7" s="395" t="s">
        <v>80</v>
      </c>
      <c r="AZ7" s="395"/>
      <c r="BA7" s="395"/>
      <c r="BB7" s="395"/>
      <c r="BC7" s="395"/>
      <c r="BD7" s="395"/>
      <c r="BE7" s="395"/>
      <c r="BF7" s="395"/>
      <c r="BG7" s="395"/>
      <c r="BH7" s="395"/>
    </row>
    <row r="8" spans="1:825" s="36" customFormat="1" ht="131.25" customHeight="1" x14ac:dyDescent="0.25">
      <c r="A8" s="391"/>
      <c r="B8" s="439"/>
      <c r="C8" s="418"/>
      <c r="D8" s="419"/>
      <c r="E8" s="430" t="s">
        <v>20</v>
      </c>
      <c r="F8" s="431"/>
      <c r="G8" s="422" t="s">
        <v>21</v>
      </c>
      <c r="H8" s="423"/>
      <c r="I8" s="424" t="s">
        <v>22</v>
      </c>
      <c r="J8" s="425"/>
      <c r="K8" s="424" t="s">
        <v>23</v>
      </c>
      <c r="L8" s="425"/>
      <c r="M8" s="424" t="s">
        <v>24</v>
      </c>
      <c r="N8" s="425"/>
      <c r="O8" s="426" t="s">
        <v>25</v>
      </c>
      <c r="P8" s="427"/>
      <c r="Q8" s="426" t="s">
        <v>26</v>
      </c>
      <c r="R8" s="427"/>
      <c r="S8" s="445"/>
      <c r="T8" s="446"/>
      <c r="U8" s="430" t="s">
        <v>20</v>
      </c>
      <c r="V8" s="431"/>
      <c r="W8" s="422" t="s">
        <v>21</v>
      </c>
      <c r="X8" s="423"/>
      <c r="Y8" s="424" t="s">
        <v>22</v>
      </c>
      <c r="Z8" s="425"/>
      <c r="AA8" s="424" t="s">
        <v>23</v>
      </c>
      <c r="AB8" s="425"/>
      <c r="AC8" s="424" t="s">
        <v>24</v>
      </c>
      <c r="AD8" s="425"/>
      <c r="AE8" s="426" t="s">
        <v>25</v>
      </c>
      <c r="AF8" s="427"/>
      <c r="AG8" s="426" t="s">
        <v>26</v>
      </c>
      <c r="AH8" s="427"/>
      <c r="AI8" s="418"/>
      <c r="AJ8" s="419"/>
      <c r="AK8" s="453" t="s">
        <v>7</v>
      </c>
      <c r="AL8" s="454"/>
      <c r="AM8" s="428" t="s">
        <v>9</v>
      </c>
      <c r="AN8" s="429"/>
      <c r="AO8" s="428" t="s">
        <v>10</v>
      </c>
      <c r="AP8" s="429"/>
      <c r="AQ8" s="428" t="s">
        <v>11</v>
      </c>
      <c r="AR8" s="429"/>
      <c r="AS8" s="428" t="s">
        <v>12</v>
      </c>
      <c r="AT8" s="429"/>
      <c r="AU8" s="428" t="s">
        <v>13</v>
      </c>
      <c r="AV8" s="429"/>
      <c r="AW8" s="418"/>
      <c r="AX8" s="419"/>
      <c r="AY8" s="453" t="s">
        <v>14</v>
      </c>
      <c r="AZ8" s="454"/>
      <c r="BA8" s="428" t="s">
        <v>15</v>
      </c>
      <c r="BB8" s="429"/>
      <c r="BC8" s="428" t="s">
        <v>16</v>
      </c>
      <c r="BD8" s="429"/>
      <c r="BE8" s="428" t="s">
        <v>17</v>
      </c>
      <c r="BF8" s="429"/>
      <c r="BG8" s="428" t="s">
        <v>18</v>
      </c>
      <c r="BH8" s="429"/>
    </row>
    <row r="9" spans="1:825" s="36" customFormat="1" ht="16.5" customHeight="1" x14ac:dyDescent="0.25">
      <c r="A9" s="407"/>
      <c r="B9" s="440"/>
      <c r="C9" s="103">
        <v>2017</v>
      </c>
      <c r="D9" s="103">
        <v>2018</v>
      </c>
      <c r="E9" s="103">
        <v>2017</v>
      </c>
      <c r="F9" s="103">
        <v>2018</v>
      </c>
      <c r="G9" s="103">
        <v>2017</v>
      </c>
      <c r="H9" s="103">
        <v>2018</v>
      </c>
      <c r="I9" s="103">
        <v>2017</v>
      </c>
      <c r="J9" s="103">
        <v>2018</v>
      </c>
      <c r="K9" s="103">
        <v>2017</v>
      </c>
      <c r="L9" s="103">
        <v>2018</v>
      </c>
      <c r="M9" s="103">
        <v>2017</v>
      </c>
      <c r="N9" s="103">
        <v>2018</v>
      </c>
      <c r="O9" s="103">
        <v>2017</v>
      </c>
      <c r="P9" s="103">
        <v>2018</v>
      </c>
      <c r="Q9" s="103">
        <v>2017</v>
      </c>
      <c r="R9" s="103">
        <v>2018</v>
      </c>
      <c r="S9" s="103">
        <v>2017</v>
      </c>
      <c r="T9" s="103">
        <v>2018</v>
      </c>
      <c r="U9" s="103">
        <v>2017</v>
      </c>
      <c r="V9" s="103">
        <v>2018</v>
      </c>
      <c r="W9" s="103">
        <v>2017</v>
      </c>
      <c r="X9" s="103">
        <v>2018</v>
      </c>
      <c r="Y9" s="103">
        <v>2017</v>
      </c>
      <c r="Z9" s="103">
        <v>2018</v>
      </c>
      <c r="AA9" s="103">
        <v>2017</v>
      </c>
      <c r="AB9" s="103">
        <v>2018</v>
      </c>
      <c r="AC9" s="103">
        <v>2017</v>
      </c>
      <c r="AD9" s="103">
        <v>2018</v>
      </c>
      <c r="AE9" s="103">
        <v>2017</v>
      </c>
      <c r="AF9" s="103">
        <v>2018</v>
      </c>
      <c r="AG9" s="103">
        <v>2017</v>
      </c>
      <c r="AH9" s="103">
        <v>2018</v>
      </c>
      <c r="AI9" s="103">
        <v>2017</v>
      </c>
      <c r="AJ9" s="103">
        <v>2018</v>
      </c>
      <c r="AK9" s="103">
        <v>2017</v>
      </c>
      <c r="AL9" s="103">
        <v>2018</v>
      </c>
      <c r="AM9" s="103">
        <v>2017</v>
      </c>
      <c r="AN9" s="103">
        <v>2018</v>
      </c>
      <c r="AO9" s="103">
        <v>2017</v>
      </c>
      <c r="AP9" s="103">
        <v>2018</v>
      </c>
      <c r="AQ9" s="103">
        <v>2017</v>
      </c>
      <c r="AR9" s="103">
        <v>2018</v>
      </c>
      <c r="AS9" s="103">
        <v>2017</v>
      </c>
      <c r="AT9" s="103">
        <v>2018</v>
      </c>
      <c r="AU9" s="103">
        <v>2017</v>
      </c>
      <c r="AV9" s="103">
        <v>2018</v>
      </c>
      <c r="AW9" s="103">
        <v>2017</v>
      </c>
      <c r="AX9" s="103">
        <v>2018</v>
      </c>
      <c r="AY9" s="103">
        <v>2017</v>
      </c>
      <c r="AZ9" s="103">
        <v>2018</v>
      </c>
      <c r="BA9" s="103">
        <v>2017</v>
      </c>
      <c r="BB9" s="103">
        <v>2018</v>
      </c>
      <c r="BC9" s="103">
        <v>2017</v>
      </c>
      <c r="BD9" s="103">
        <v>2018</v>
      </c>
      <c r="BE9" s="103">
        <v>2017</v>
      </c>
      <c r="BF9" s="103">
        <v>2018</v>
      </c>
      <c r="BG9" s="103">
        <v>2017</v>
      </c>
      <c r="BH9" s="103">
        <v>2018</v>
      </c>
    </row>
    <row r="10" spans="1:825" s="22" customFormat="1" ht="16.149999999999999" customHeight="1" x14ac:dyDescent="0.2">
      <c r="A10" s="60">
        <v>1</v>
      </c>
      <c r="B10" s="58">
        <v>2</v>
      </c>
      <c r="C10" s="58">
        <v>3</v>
      </c>
      <c r="D10" s="58">
        <v>4</v>
      </c>
      <c r="E10" s="58">
        <v>5</v>
      </c>
      <c r="F10" s="58">
        <v>6</v>
      </c>
      <c r="G10" s="58">
        <v>7</v>
      </c>
      <c r="H10" s="58">
        <v>8</v>
      </c>
      <c r="I10" s="58">
        <v>9</v>
      </c>
      <c r="J10" s="58">
        <v>10</v>
      </c>
      <c r="K10" s="58">
        <v>11</v>
      </c>
      <c r="L10" s="58">
        <v>12</v>
      </c>
      <c r="M10" s="58">
        <v>13</v>
      </c>
      <c r="N10" s="58">
        <v>14</v>
      </c>
      <c r="O10" s="58">
        <v>15</v>
      </c>
      <c r="P10" s="58">
        <v>16</v>
      </c>
      <c r="Q10" s="58">
        <v>17</v>
      </c>
      <c r="R10" s="58">
        <v>18</v>
      </c>
      <c r="S10" s="58">
        <v>19</v>
      </c>
      <c r="T10" s="58">
        <v>20</v>
      </c>
      <c r="U10" s="58">
        <v>21</v>
      </c>
      <c r="V10" s="58">
        <v>22</v>
      </c>
      <c r="W10" s="58">
        <v>23</v>
      </c>
      <c r="X10" s="58">
        <v>24</v>
      </c>
      <c r="Y10" s="58">
        <v>25</v>
      </c>
      <c r="Z10" s="58">
        <v>26</v>
      </c>
      <c r="AA10" s="58">
        <v>27</v>
      </c>
      <c r="AB10" s="58">
        <v>28</v>
      </c>
      <c r="AC10" s="58">
        <v>29</v>
      </c>
      <c r="AD10" s="58">
        <v>30</v>
      </c>
      <c r="AE10" s="58">
        <v>31</v>
      </c>
      <c r="AF10" s="58">
        <v>32</v>
      </c>
      <c r="AG10" s="58">
        <v>33</v>
      </c>
      <c r="AH10" s="58">
        <v>34</v>
      </c>
      <c r="AI10" s="58">
        <v>35</v>
      </c>
      <c r="AJ10" s="60">
        <v>36</v>
      </c>
      <c r="AK10" s="60">
        <v>37</v>
      </c>
      <c r="AL10" s="60">
        <v>38</v>
      </c>
      <c r="AM10" s="60">
        <v>39</v>
      </c>
      <c r="AN10" s="58">
        <v>40</v>
      </c>
      <c r="AO10" s="58">
        <v>41</v>
      </c>
      <c r="AP10" s="58">
        <v>42</v>
      </c>
      <c r="AQ10" s="58">
        <v>43</v>
      </c>
      <c r="AR10" s="58">
        <v>44</v>
      </c>
      <c r="AS10" s="58">
        <v>44</v>
      </c>
      <c r="AT10" s="58">
        <v>45</v>
      </c>
      <c r="AU10" s="58">
        <v>46</v>
      </c>
      <c r="AV10" s="58">
        <v>47</v>
      </c>
      <c r="AW10" s="58">
        <v>48</v>
      </c>
      <c r="AX10" s="58">
        <v>49</v>
      </c>
      <c r="AY10" s="58">
        <v>50</v>
      </c>
      <c r="AZ10" s="58">
        <v>51</v>
      </c>
      <c r="BA10" s="58">
        <v>52</v>
      </c>
      <c r="BB10" s="58">
        <v>53</v>
      </c>
      <c r="BC10" s="58">
        <v>54</v>
      </c>
      <c r="BD10" s="58">
        <v>55</v>
      </c>
      <c r="BE10" s="58">
        <v>56</v>
      </c>
      <c r="BF10" s="58">
        <v>57</v>
      </c>
      <c r="BG10" s="58">
        <v>58</v>
      </c>
      <c r="BH10" s="58">
        <v>59</v>
      </c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  <c r="IQ10" s="72"/>
      <c r="IR10" s="72"/>
      <c r="IS10" s="72"/>
      <c r="IT10" s="72"/>
      <c r="IU10" s="72"/>
      <c r="IV10" s="72"/>
      <c r="IW10" s="72"/>
      <c r="IX10" s="72"/>
      <c r="IY10" s="72"/>
      <c r="IZ10" s="72"/>
      <c r="JA10" s="72"/>
      <c r="JB10" s="72"/>
      <c r="JC10" s="72"/>
      <c r="JD10" s="72"/>
      <c r="JE10" s="72"/>
      <c r="JF10" s="72"/>
      <c r="JG10" s="72"/>
      <c r="JH10" s="72"/>
      <c r="JI10" s="72"/>
      <c r="JJ10" s="72"/>
      <c r="JK10" s="72"/>
      <c r="JL10" s="72"/>
      <c r="JM10" s="72"/>
      <c r="JN10" s="72"/>
      <c r="JO10" s="72"/>
      <c r="JP10" s="72"/>
      <c r="JQ10" s="72"/>
      <c r="JR10" s="72"/>
      <c r="JS10" s="72"/>
      <c r="JT10" s="72"/>
      <c r="JU10" s="72"/>
      <c r="JV10" s="72"/>
      <c r="JW10" s="72"/>
      <c r="JX10" s="72"/>
      <c r="JY10" s="72"/>
      <c r="JZ10" s="72"/>
      <c r="KA10" s="72"/>
      <c r="KB10" s="72"/>
      <c r="KC10" s="72"/>
      <c r="KD10" s="72"/>
      <c r="KE10" s="72"/>
      <c r="KF10" s="72"/>
      <c r="KG10" s="72"/>
      <c r="KH10" s="72"/>
      <c r="KI10" s="72"/>
      <c r="KJ10" s="72"/>
      <c r="KK10" s="72"/>
      <c r="KL10" s="72"/>
      <c r="KM10" s="72"/>
      <c r="KN10" s="72"/>
      <c r="KO10" s="72"/>
      <c r="KP10" s="72"/>
      <c r="KQ10" s="72"/>
      <c r="KR10" s="72"/>
      <c r="KS10" s="72"/>
      <c r="KT10" s="72"/>
      <c r="KU10" s="72"/>
      <c r="KV10" s="72"/>
      <c r="KW10" s="72"/>
      <c r="KX10" s="72"/>
      <c r="KY10" s="72"/>
      <c r="KZ10" s="72"/>
      <c r="LA10" s="72"/>
      <c r="LB10" s="72"/>
      <c r="LC10" s="72"/>
      <c r="LD10" s="72"/>
      <c r="LE10" s="72"/>
      <c r="LF10" s="72"/>
      <c r="LG10" s="72"/>
      <c r="LH10" s="72"/>
      <c r="LI10" s="72"/>
      <c r="LJ10" s="72"/>
      <c r="LK10" s="72"/>
      <c r="LL10" s="72"/>
      <c r="LM10" s="72"/>
      <c r="LN10" s="72"/>
      <c r="LO10" s="72"/>
      <c r="LP10" s="72"/>
      <c r="LQ10" s="72"/>
      <c r="LR10" s="72"/>
      <c r="LS10" s="72"/>
      <c r="LT10" s="72"/>
      <c r="LU10" s="72"/>
      <c r="LV10" s="72"/>
      <c r="LW10" s="72"/>
      <c r="LX10" s="72"/>
      <c r="LY10" s="72"/>
      <c r="LZ10" s="72"/>
      <c r="MA10" s="72"/>
      <c r="MB10" s="72"/>
      <c r="MC10" s="72"/>
      <c r="MD10" s="72"/>
      <c r="ME10" s="72"/>
      <c r="MF10" s="72"/>
      <c r="MG10" s="72"/>
      <c r="MH10" s="72"/>
      <c r="MI10" s="72"/>
      <c r="MJ10" s="72"/>
      <c r="MK10" s="72"/>
      <c r="ML10" s="72"/>
      <c r="MM10" s="72"/>
      <c r="MN10" s="72"/>
      <c r="MO10" s="72"/>
      <c r="MP10" s="72"/>
      <c r="MQ10" s="72"/>
      <c r="MR10" s="72"/>
      <c r="MS10" s="72"/>
      <c r="MT10" s="72"/>
      <c r="MU10" s="72"/>
      <c r="MV10" s="72"/>
      <c r="MW10" s="72"/>
      <c r="MX10" s="72"/>
      <c r="MY10" s="72"/>
      <c r="MZ10" s="72"/>
      <c r="NA10" s="72"/>
      <c r="NB10" s="72"/>
      <c r="NC10" s="72"/>
      <c r="ND10" s="72"/>
      <c r="NE10" s="72"/>
      <c r="NF10" s="72"/>
      <c r="NG10" s="72"/>
      <c r="NH10" s="72"/>
      <c r="NI10" s="72"/>
      <c r="NJ10" s="72"/>
      <c r="NK10" s="72"/>
      <c r="NL10" s="72"/>
      <c r="NM10" s="72"/>
      <c r="NN10" s="72"/>
      <c r="NO10" s="72"/>
      <c r="NP10" s="72"/>
      <c r="NQ10" s="72"/>
      <c r="NR10" s="72"/>
      <c r="NS10" s="72"/>
      <c r="NT10" s="72"/>
      <c r="NU10" s="72"/>
      <c r="NV10" s="72"/>
      <c r="NW10" s="72"/>
      <c r="NX10" s="72"/>
      <c r="NY10" s="72"/>
      <c r="NZ10" s="72"/>
      <c r="OA10" s="72"/>
      <c r="OB10" s="72"/>
      <c r="OC10" s="72"/>
      <c r="OD10" s="72"/>
      <c r="OE10" s="72"/>
      <c r="OF10" s="72"/>
      <c r="OG10" s="72"/>
      <c r="OH10" s="72"/>
      <c r="OI10" s="72"/>
      <c r="OJ10" s="72"/>
      <c r="OK10" s="72"/>
      <c r="OL10" s="72"/>
      <c r="OM10" s="72"/>
      <c r="ON10" s="72"/>
      <c r="OO10" s="72"/>
      <c r="OP10" s="72"/>
      <c r="OQ10" s="72"/>
      <c r="OR10" s="72"/>
      <c r="OS10" s="72"/>
      <c r="OT10" s="72"/>
      <c r="OU10" s="72"/>
      <c r="OV10" s="72"/>
      <c r="OW10" s="72"/>
      <c r="OX10" s="72"/>
      <c r="OY10" s="72"/>
      <c r="OZ10" s="72"/>
      <c r="PA10" s="72"/>
      <c r="PB10" s="72"/>
      <c r="PC10" s="72"/>
      <c r="PD10" s="72"/>
      <c r="PE10" s="72"/>
      <c r="PF10" s="72"/>
      <c r="PG10" s="72"/>
      <c r="PH10" s="72"/>
      <c r="PI10" s="72"/>
      <c r="PJ10" s="72"/>
      <c r="PK10" s="72"/>
      <c r="PL10" s="72"/>
      <c r="PM10" s="72"/>
      <c r="PN10" s="72"/>
      <c r="PO10" s="72"/>
      <c r="PP10" s="72"/>
      <c r="PQ10" s="72"/>
      <c r="PR10" s="72"/>
      <c r="PS10" s="72"/>
      <c r="PT10" s="72"/>
      <c r="PU10" s="72"/>
      <c r="PV10" s="72"/>
      <c r="PW10" s="72"/>
      <c r="PX10" s="72"/>
      <c r="PY10" s="72"/>
      <c r="PZ10" s="72"/>
      <c r="QA10" s="72"/>
      <c r="QB10" s="72"/>
      <c r="QC10" s="72"/>
      <c r="QD10" s="72"/>
      <c r="QE10" s="72"/>
      <c r="QF10" s="72"/>
      <c r="QG10" s="72"/>
      <c r="QH10" s="72"/>
      <c r="QI10" s="72"/>
      <c r="QJ10" s="72"/>
      <c r="QK10" s="72"/>
      <c r="QL10" s="72"/>
      <c r="QM10" s="72"/>
      <c r="QN10" s="72"/>
      <c r="QO10" s="72"/>
      <c r="QP10" s="72"/>
      <c r="QQ10" s="72"/>
      <c r="QR10" s="72"/>
      <c r="QS10" s="72"/>
      <c r="QT10" s="72"/>
      <c r="QU10" s="72"/>
      <c r="QV10" s="72"/>
      <c r="QW10" s="72"/>
      <c r="QX10" s="72"/>
      <c r="QY10" s="72"/>
      <c r="QZ10" s="72"/>
      <c r="RA10" s="72"/>
      <c r="RB10" s="72"/>
      <c r="RC10" s="72"/>
      <c r="RD10" s="72"/>
      <c r="RE10" s="72"/>
      <c r="RF10" s="72"/>
      <c r="RG10" s="72"/>
      <c r="RH10" s="72"/>
      <c r="RI10" s="72"/>
      <c r="RJ10" s="72"/>
      <c r="RK10" s="72"/>
      <c r="RL10" s="72"/>
      <c r="RM10" s="72"/>
      <c r="RN10" s="72"/>
      <c r="RO10" s="72"/>
      <c r="RP10" s="72"/>
      <c r="RQ10" s="72"/>
      <c r="RR10" s="72"/>
      <c r="RS10" s="72"/>
      <c r="RT10" s="72"/>
      <c r="RU10" s="72"/>
      <c r="RV10" s="72"/>
      <c r="RW10" s="72"/>
      <c r="RX10" s="72"/>
      <c r="RY10" s="72"/>
      <c r="RZ10" s="72"/>
      <c r="SA10" s="72"/>
      <c r="SB10" s="72"/>
      <c r="SC10" s="72"/>
      <c r="SD10" s="72"/>
      <c r="SE10" s="72"/>
      <c r="SF10" s="72"/>
      <c r="SG10" s="72"/>
      <c r="SH10" s="72"/>
      <c r="SI10" s="72"/>
      <c r="SJ10" s="72"/>
      <c r="SK10" s="72"/>
      <c r="SL10" s="72"/>
      <c r="SM10" s="72"/>
      <c r="SN10" s="72"/>
      <c r="SO10" s="72"/>
      <c r="SP10" s="72"/>
      <c r="SQ10" s="72"/>
      <c r="SR10" s="72"/>
      <c r="SS10" s="72"/>
      <c r="ST10" s="72"/>
      <c r="SU10" s="72"/>
      <c r="SV10" s="72"/>
      <c r="SW10" s="72"/>
      <c r="SX10" s="72"/>
      <c r="SY10" s="72"/>
      <c r="SZ10" s="72"/>
      <c r="TA10" s="72"/>
      <c r="TB10" s="72"/>
      <c r="TC10" s="72"/>
      <c r="TD10" s="72"/>
      <c r="TE10" s="72"/>
      <c r="TF10" s="72"/>
      <c r="TG10" s="72"/>
      <c r="TH10" s="72"/>
      <c r="TI10" s="72"/>
      <c r="TJ10" s="72"/>
      <c r="TK10" s="72"/>
      <c r="TL10" s="72"/>
      <c r="TM10" s="72"/>
      <c r="TN10" s="72"/>
      <c r="TO10" s="72"/>
      <c r="TP10" s="72"/>
      <c r="TQ10" s="72"/>
      <c r="TR10" s="72"/>
      <c r="TS10" s="72"/>
      <c r="TT10" s="72"/>
      <c r="TU10" s="72"/>
      <c r="TV10" s="72"/>
      <c r="TW10" s="72"/>
      <c r="TX10" s="72"/>
      <c r="TY10" s="72"/>
      <c r="TZ10" s="72"/>
      <c r="UA10" s="72"/>
      <c r="UB10" s="72"/>
      <c r="UC10" s="72"/>
      <c r="UD10" s="72"/>
      <c r="UE10" s="72"/>
      <c r="UF10" s="72"/>
      <c r="UG10" s="72"/>
      <c r="UH10" s="72"/>
      <c r="UI10" s="72"/>
      <c r="UJ10" s="72"/>
      <c r="UK10" s="72"/>
      <c r="UL10" s="72"/>
      <c r="UM10" s="72"/>
      <c r="UN10" s="72"/>
      <c r="UO10" s="72"/>
      <c r="UP10" s="72"/>
      <c r="UQ10" s="72"/>
      <c r="UR10" s="72"/>
      <c r="US10" s="72"/>
      <c r="UT10" s="72"/>
      <c r="UU10" s="72"/>
      <c r="UV10" s="72"/>
      <c r="UW10" s="72"/>
      <c r="UX10" s="72"/>
      <c r="UY10" s="72"/>
      <c r="UZ10" s="72"/>
      <c r="VA10" s="72"/>
      <c r="VB10" s="72"/>
      <c r="VC10" s="72"/>
      <c r="VD10" s="72"/>
      <c r="VE10" s="72"/>
      <c r="VF10" s="72"/>
      <c r="VG10" s="72"/>
      <c r="VH10" s="72"/>
      <c r="VI10" s="72"/>
      <c r="VJ10" s="72"/>
      <c r="VK10" s="72"/>
      <c r="VL10" s="72"/>
      <c r="VM10" s="72"/>
      <c r="VN10" s="72"/>
      <c r="VO10" s="72"/>
      <c r="VP10" s="72"/>
      <c r="VQ10" s="72"/>
      <c r="VR10" s="72"/>
      <c r="VS10" s="72"/>
      <c r="VT10" s="72"/>
      <c r="VU10" s="72"/>
      <c r="VV10" s="72"/>
      <c r="VW10" s="72"/>
      <c r="VX10" s="72"/>
      <c r="VY10" s="72"/>
      <c r="VZ10" s="72"/>
      <c r="WA10" s="72"/>
      <c r="WB10" s="72"/>
      <c r="WC10" s="72"/>
      <c r="WD10" s="72"/>
      <c r="WE10" s="72"/>
      <c r="WF10" s="72"/>
      <c r="WG10" s="72"/>
      <c r="WH10" s="72"/>
      <c r="WI10" s="72"/>
      <c r="WJ10" s="72"/>
      <c r="WK10" s="72"/>
      <c r="WL10" s="72"/>
      <c r="WM10" s="72"/>
      <c r="WN10" s="72"/>
      <c r="WO10" s="72"/>
      <c r="WP10" s="72"/>
      <c r="WQ10" s="72"/>
      <c r="WR10" s="72"/>
      <c r="WS10" s="72"/>
      <c r="WT10" s="72"/>
      <c r="WU10" s="72"/>
      <c r="WV10" s="72"/>
      <c r="WW10" s="72"/>
      <c r="WX10" s="72"/>
      <c r="WY10" s="72"/>
      <c r="WZ10" s="72"/>
      <c r="XA10" s="72"/>
      <c r="XB10" s="72"/>
      <c r="XC10" s="72"/>
      <c r="XD10" s="72"/>
      <c r="XE10" s="72"/>
      <c r="XF10" s="72"/>
      <c r="XG10" s="72"/>
      <c r="XH10" s="72"/>
      <c r="XI10" s="72"/>
      <c r="XJ10" s="72"/>
      <c r="XK10" s="72"/>
      <c r="XL10" s="72"/>
      <c r="XM10" s="72"/>
      <c r="XN10" s="72"/>
      <c r="XO10" s="72"/>
      <c r="XP10" s="72"/>
      <c r="XQ10" s="72"/>
      <c r="XR10" s="72"/>
      <c r="XS10" s="72"/>
      <c r="XT10" s="72"/>
      <c r="XU10" s="72"/>
      <c r="XV10" s="72"/>
      <c r="XW10" s="72"/>
      <c r="XX10" s="72"/>
      <c r="XY10" s="72"/>
      <c r="XZ10" s="72"/>
      <c r="YA10" s="72"/>
      <c r="YB10" s="72"/>
      <c r="YC10" s="72"/>
      <c r="YD10" s="72"/>
      <c r="YE10" s="72"/>
      <c r="YF10" s="72"/>
      <c r="YG10" s="72"/>
      <c r="YH10" s="72"/>
      <c r="YI10" s="72"/>
      <c r="YJ10" s="72"/>
      <c r="YK10" s="72"/>
      <c r="YL10" s="72"/>
      <c r="YM10" s="72"/>
      <c r="YN10" s="72"/>
      <c r="YO10" s="72"/>
      <c r="YP10" s="72"/>
      <c r="YQ10" s="72"/>
      <c r="YR10" s="72"/>
      <c r="YS10" s="72"/>
      <c r="YT10" s="72"/>
      <c r="YU10" s="72"/>
      <c r="YV10" s="72"/>
      <c r="YW10" s="72"/>
      <c r="YX10" s="72"/>
      <c r="YY10" s="72"/>
      <c r="YZ10" s="72"/>
      <c r="ZA10" s="72"/>
      <c r="ZB10" s="72"/>
      <c r="ZC10" s="72"/>
      <c r="ZD10" s="72"/>
      <c r="ZE10" s="72"/>
      <c r="ZF10" s="72"/>
      <c r="ZG10" s="72"/>
      <c r="ZH10" s="72"/>
      <c r="ZI10" s="72"/>
      <c r="ZJ10" s="72"/>
      <c r="ZK10" s="72"/>
      <c r="ZL10" s="72"/>
      <c r="ZM10" s="72"/>
      <c r="ZN10" s="72"/>
      <c r="ZO10" s="72"/>
      <c r="ZP10" s="72"/>
      <c r="ZQ10" s="72"/>
      <c r="ZR10" s="72"/>
      <c r="ZS10" s="72"/>
      <c r="ZT10" s="72"/>
      <c r="ZU10" s="72"/>
      <c r="ZV10" s="72"/>
      <c r="ZW10" s="72"/>
      <c r="ZX10" s="72"/>
      <c r="ZY10" s="72"/>
      <c r="ZZ10" s="72"/>
      <c r="AAA10" s="72"/>
      <c r="AAB10" s="72"/>
      <c r="AAC10" s="72"/>
      <c r="AAD10" s="72"/>
      <c r="AAE10" s="72"/>
      <c r="AAF10" s="72"/>
      <c r="AAG10" s="72"/>
      <c r="AAH10" s="72"/>
      <c r="AAI10" s="72"/>
      <c r="AAJ10" s="72"/>
      <c r="AAK10" s="72"/>
      <c r="AAL10" s="72"/>
      <c r="AAM10" s="72"/>
      <c r="AAN10" s="72"/>
      <c r="AAO10" s="72"/>
      <c r="AAP10" s="72"/>
      <c r="AAQ10" s="72"/>
      <c r="AAR10" s="72"/>
      <c r="AAS10" s="72"/>
      <c r="AAT10" s="72"/>
      <c r="AAU10" s="72"/>
      <c r="AAV10" s="72"/>
      <c r="AAW10" s="72"/>
      <c r="AAX10" s="72"/>
      <c r="AAY10" s="72"/>
      <c r="AAZ10" s="72"/>
      <c r="ABA10" s="72"/>
      <c r="ABB10" s="72"/>
      <c r="ABC10" s="72"/>
      <c r="ABD10" s="72"/>
      <c r="ABE10" s="72"/>
      <c r="ABF10" s="72"/>
      <c r="ABG10" s="72"/>
      <c r="ABH10" s="72"/>
      <c r="ABI10" s="72"/>
      <c r="ABJ10" s="72"/>
      <c r="ABK10" s="72"/>
      <c r="ABL10" s="72"/>
      <c r="ABM10" s="72"/>
      <c r="ABN10" s="72"/>
      <c r="ABO10" s="72"/>
      <c r="ABP10" s="72"/>
      <c r="ABQ10" s="72"/>
      <c r="ABR10" s="72"/>
      <c r="ABS10" s="72"/>
      <c r="ABT10" s="72"/>
      <c r="ABU10" s="72"/>
      <c r="ABV10" s="72"/>
      <c r="ABW10" s="72"/>
      <c r="ABX10" s="72"/>
      <c r="ABY10" s="72"/>
      <c r="ABZ10" s="72"/>
      <c r="ACA10" s="72"/>
      <c r="ACB10" s="72"/>
      <c r="ACC10" s="72"/>
      <c r="ACD10" s="72"/>
      <c r="ACE10" s="72"/>
      <c r="ACF10" s="72"/>
      <c r="ACG10" s="72"/>
      <c r="ACH10" s="72"/>
      <c r="ACI10" s="72"/>
      <c r="ACJ10" s="72"/>
      <c r="ACK10" s="72"/>
      <c r="ACL10" s="72"/>
      <c r="ACM10" s="72"/>
      <c r="ACN10" s="72"/>
      <c r="ACO10" s="72"/>
      <c r="ACP10" s="72"/>
      <c r="ACQ10" s="72"/>
      <c r="ACR10" s="72"/>
      <c r="ACS10" s="72"/>
      <c r="ACT10" s="72"/>
      <c r="ACU10" s="72"/>
      <c r="ACV10" s="72"/>
      <c r="ACW10" s="72"/>
      <c r="ACX10" s="72"/>
      <c r="ACY10" s="72"/>
      <c r="ACZ10" s="72"/>
      <c r="ADA10" s="72"/>
      <c r="ADB10" s="72"/>
      <c r="ADC10" s="72"/>
      <c r="ADD10" s="72"/>
      <c r="ADE10" s="72"/>
      <c r="ADF10" s="72"/>
      <c r="ADG10" s="72"/>
      <c r="ADH10" s="72"/>
      <c r="ADI10" s="72"/>
      <c r="ADJ10" s="72"/>
      <c r="ADK10" s="72"/>
      <c r="ADL10" s="72"/>
      <c r="ADM10" s="72"/>
      <c r="ADN10" s="72"/>
      <c r="ADO10" s="72"/>
      <c r="ADP10" s="72"/>
      <c r="ADQ10" s="72"/>
      <c r="ADR10" s="72"/>
      <c r="ADS10" s="72"/>
      <c r="ADT10" s="72"/>
      <c r="ADU10" s="72"/>
      <c r="ADV10" s="72"/>
      <c r="ADW10" s="72"/>
      <c r="ADX10" s="72"/>
      <c r="ADY10" s="72"/>
      <c r="ADZ10" s="72"/>
      <c r="AEA10" s="72"/>
      <c r="AEB10" s="72"/>
      <c r="AEC10" s="72"/>
      <c r="AED10" s="72"/>
      <c r="AEE10" s="72"/>
      <c r="AEF10" s="72"/>
      <c r="AEG10" s="72"/>
      <c r="AEH10" s="72"/>
      <c r="AEI10" s="72"/>
      <c r="AEJ10" s="72"/>
      <c r="AEK10" s="72"/>
      <c r="AEL10" s="72"/>
      <c r="AEM10" s="72"/>
      <c r="AEN10" s="72"/>
      <c r="AEO10" s="72"/>
      <c r="AEP10" s="72"/>
      <c r="AEQ10" s="72"/>
      <c r="AER10" s="72"/>
      <c r="AES10" s="72"/>
    </row>
    <row r="11" spans="1:825" s="22" customFormat="1" ht="16.149999999999999" customHeight="1" x14ac:dyDescent="0.25">
      <c r="A11" s="17">
        <v>1</v>
      </c>
      <c r="B11" s="142" t="s">
        <v>185</v>
      </c>
      <c r="C11" s="214">
        <v>42</v>
      </c>
      <c r="D11" s="223">
        <v>43</v>
      </c>
      <c r="E11" s="223">
        <v>12</v>
      </c>
      <c r="F11" s="223">
        <v>10</v>
      </c>
      <c r="G11" s="223">
        <v>13</v>
      </c>
      <c r="H11" s="223">
        <v>15</v>
      </c>
      <c r="I11" s="223">
        <v>13</v>
      </c>
      <c r="J11" s="223">
        <v>14</v>
      </c>
      <c r="K11" s="223">
        <v>3</v>
      </c>
      <c r="L11" s="223">
        <v>3</v>
      </c>
      <c r="M11" s="223">
        <v>1</v>
      </c>
      <c r="N11" s="223">
        <v>1</v>
      </c>
      <c r="O11" s="223">
        <v>27</v>
      </c>
      <c r="P11" s="223">
        <v>26</v>
      </c>
      <c r="Q11" s="223">
        <v>15</v>
      </c>
      <c r="R11" s="223">
        <v>17</v>
      </c>
      <c r="S11" s="223">
        <v>82</v>
      </c>
      <c r="T11" s="223">
        <v>86</v>
      </c>
      <c r="U11" s="223">
        <v>10</v>
      </c>
      <c r="V11" s="223">
        <v>15</v>
      </c>
      <c r="W11" s="223">
        <v>28</v>
      </c>
      <c r="X11" s="223">
        <v>26</v>
      </c>
      <c r="Y11" s="223">
        <v>31</v>
      </c>
      <c r="Z11" s="223">
        <v>31</v>
      </c>
      <c r="AA11" s="223">
        <v>10</v>
      </c>
      <c r="AB11" s="223">
        <v>11</v>
      </c>
      <c r="AC11" s="223">
        <v>3</v>
      </c>
      <c r="AD11" s="223">
        <v>3</v>
      </c>
      <c r="AE11" s="223">
        <v>73</v>
      </c>
      <c r="AF11" s="223">
        <v>76</v>
      </c>
      <c r="AG11" s="223">
        <v>9</v>
      </c>
      <c r="AH11" s="223">
        <v>10</v>
      </c>
      <c r="AI11" s="223"/>
      <c r="AJ11" s="224"/>
      <c r="AK11" s="224"/>
      <c r="AL11" s="224"/>
      <c r="AM11" s="224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  <c r="IR11" s="72"/>
      <c r="IS11" s="72"/>
      <c r="IT11" s="72"/>
      <c r="IU11" s="72"/>
      <c r="IV11" s="72"/>
      <c r="IW11" s="72"/>
      <c r="IX11" s="72"/>
      <c r="IY11" s="72"/>
      <c r="IZ11" s="72"/>
      <c r="JA11" s="72"/>
      <c r="JB11" s="72"/>
      <c r="JC11" s="72"/>
      <c r="JD11" s="72"/>
      <c r="JE11" s="72"/>
      <c r="JF11" s="72"/>
      <c r="JG11" s="72"/>
      <c r="JH11" s="72"/>
      <c r="JI11" s="72"/>
      <c r="JJ11" s="72"/>
      <c r="JK11" s="72"/>
      <c r="JL11" s="72"/>
      <c r="JM11" s="72"/>
      <c r="JN11" s="72"/>
      <c r="JO11" s="72"/>
      <c r="JP11" s="72"/>
      <c r="JQ11" s="72"/>
      <c r="JR11" s="72"/>
      <c r="JS11" s="72"/>
      <c r="JT11" s="72"/>
      <c r="JU11" s="72"/>
      <c r="JV11" s="72"/>
      <c r="JW11" s="72"/>
      <c r="JX11" s="72"/>
      <c r="JY11" s="72"/>
      <c r="JZ11" s="72"/>
      <c r="KA11" s="72"/>
      <c r="KB11" s="72"/>
      <c r="KC11" s="72"/>
      <c r="KD11" s="72"/>
      <c r="KE11" s="72"/>
      <c r="KF11" s="72"/>
      <c r="KG11" s="72"/>
      <c r="KH11" s="72"/>
      <c r="KI11" s="72"/>
      <c r="KJ11" s="72"/>
      <c r="KK11" s="72"/>
      <c r="KL11" s="72"/>
      <c r="KM11" s="72"/>
      <c r="KN11" s="72"/>
      <c r="KO11" s="72"/>
      <c r="KP11" s="72"/>
      <c r="KQ11" s="72"/>
      <c r="KR11" s="72"/>
      <c r="KS11" s="72"/>
      <c r="KT11" s="72"/>
      <c r="KU11" s="72"/>
      <c r="KV11" s="72"/>
      <c r="KW11" s="72"/>
      <c r="KX11" s="72"/>
      <c r="KY11" s="72"/>
      <c r="KZ11" s="72"/>
      <c r="LA11" s="72"/>
      <c r="LB11" s="72"/>
      <c r="LC11" s="72"/>
      <c r="LD11" s="72"/>
      <c r="LE11" s="72"/>
      <c r="LF11" s="72"/>
      <c r="LG11" s="72"/>
      <c r="LH11" s="72"/>
      <c r="LI11" s="72"/>
      <c r="LJ11" s="72"/>
      <c r="LK11" s="72"/>
      <c r="LL11" s="72"/>
      <c r="LM11" s="72"/>
      <c r="LN11" s="72"/>
      <c r="LO11" s="72"/>
      <c r="LP11" s="72"/>
      <c r="LQ11" s="72"/>
      <c r="LR11" s="72"/>
      <c r="LS11" s="72"/>
      <c r="LT11" s="72"/>
      <c r="LU11" s="72"/>
      <c r="LV11" s="72"/>
      <c r="LW11" s="72"/>
      <c r="LX11" s="72"/>
      <c r="LY11" s="72"/>
      <c r="LZ11" s="72"/>
      <c r="MA11" s="72"/>
      <c r="MB11" s="72"/>
      <c r="MC11" s="72"/>
      <c r="MD11" s="72"/>
      <c r="ME11" s="72"/>
      <c r="MF11" s="72"/>
      <c r="MG11" s="72"/>
      <c r="MH11" s="72"/>
      <c r="MI11" s="72"/>
      <c r="MJ11" s="72"/>
      <c r="MK11" s="72"/>
      <c r="ML11" s="72"/>
      <c r="MM11" s="72"/>
      <c r="MN11" s="72"/>
      <c r="MO11" s="72"/>
      <c r="MP11" s="72"/>
      <c r="MQ11" s="72"/>
      <c r="MR11" s="72"/>
      <c r="MS11" s="72"/>
      <c r="MT11" s="72"/>
      <c r="MU11" s="72"/>
      <c r="MV11" s="72"/>
      <c r="MW11" s="72"/>
      <c r="MX11" s="72"/>
      <c r="MY11" s="72"/>
      <c r="MZ11" s="72"/>
      <c r="NA11" s="72"/>
      <c r="NB11" s="72"/>
      <c r="NC11" s="72"/>
      <c r="ND11" s="72"/>
      <c r="NE11" s="72"/>
      <c r="NF11" s="72"/>
      <c r="NG11" s="72"/>
      <c r="NH11" s="72"/>
      <c r="NI11" s="72"/>
      <c r="NJ11" s="72"/>
      <c r="NK11" s="72"/>
      <c r="NL11" s="72"/>
      <c r="NM11" s="72"/>
      <c r="NN11" s="72"/>
      <c r="NO11" s="72"/>
      <c r="NP11" s="72"/>
      <c r="NQ11" s="72"/>
      <c r="NR11" s="72"/>
      <c r="NS11" s="72"/>
      <c r="NT11" s="72"/>
      <c r="NU11" s="72"/>
      <c r="NV11" s="72"/>
      <c r="NW11" s="72"/>
      <c r="NX11" s="72"/>
      <c r="NY11" s="72"/>
      <c r="NZ11" s="72"/>
      <c r="OA11" s="72"/>
      <c r="OB11" s="72"/>
      <c r="OC11" s="72"/>
      <c r="OD11" s="72"/>
      <c r="OE11" s="72"/>
      <c r="OF11" s="72"/>
      <c r="OG11" s="72"/>
      <c r="OH11" s="72"/>
      <c r="OI11" s="72"/>
      <c r="OJ11" s="72"/>
      <c r="OK11" s="72"/>
      <c r="OL11" s="72"/>
      <c r="OM11" s="72"/>
      <c r="ON11" s="72"/>
      <c r="OO11" s="72"/>
      <c r="OP11" s="72"/>
      <c r="OQ11" s="72"/>
      <c r="OR11" s="72"/>
      <c r="OS11" s="72"/>
      <c r="OT11" s="72"/>
      <c r="OU11" s="72"/>
      <c r="OV11" s="72"/>
      <c r="OW11" s="72"/>
      <c r="OX11" s="72"/>
      <c r="OY11" s="72"/>
      <c r="OZ11" s="72"/>
      <c r="PA11" s="72"/>
      <c r="PB11" s="72"/>
      <c r="PC11" s="72"/>
      <c r="PD11" s="72"/>
      <c r="PE11" s="72"/>
      <c r="PF11" s="72"/>
      <c r="PG11" s="72"/>
      <c r="PH11" s="72"/>
      <c r="PI11" s="72"/>
      <c r="PJ11" s="72"/>
      <c r="PK11" s="72"/>
      <c r="PL11" s="72"/>
      <c r="PM11" s="72"/>
      <c r="PN11" s="72"/>
      <c r="PO11" s="72"/>
      <c r="PP11" s="72"/>
      <c r="PQ11" s="72"/>
      <c r="PR11" s="72"/>
      <c r="PS11" s="72"/>
      <c r="PT11" s="72"/>
      <c r="PU11" s="72"/>
      <c r="PV11" s="72"/>
      <c r="PW11" s="72"/>
      <c r="PX11" s="72"/>
      <c r="PY11" s="72"/>
      <c r="PZ11" s="72"/>
      <c r="QA11" s="72"/>
      <c r="QB11" s="72"/>
      <c r="QC11" s="72"/>
      <c r="QD11" s="72"/>
      <c r="QE11" s="72"/>
      <c r="QF11" s="72"/>
      <c r="QG11" s="72"/>
      <c r="QH11" s="72"/>
      <c r="QI11" s="72"/>
      <c r="QJ11" s="72"/>
      <c r="QK11" s="72"/>
      <c r="QL11" s="72"/>
      <c r="QM11" s="72"/>
      <c r="QN11" s="72"/>
      <c r="QO11" s="72"/>
      <c r="QP11" s="72"/>
      <c r="QQ11" s="72"/>
      <c r="QR11" s="72"/>
      <c r="QS11" s="72"/>
      <c r="QT11" s="72"/>
      <c r="QU11" s="72"/>
      <c r="QV11" s="72"/>
      <c r="QW11" s="72"/>
      <c r="QX11" s="72"/>
      <c r="QY11" s="72"/>
      <c r="QZ11" s="72"/>
      <c r="RA11" s="72"/>
      <c r="RB11" s="72"/>
      <c r="RC11" s="72"/>
      <c r="RD11" s="72"/>
      <c r="RE11" s="72"/>
      <c r="RF11" s="72"/>
      <c r="RG11" s="72"/>
      <c r="RH11" s="72"/>
      <c r="RI11" s="72"/>
      <c r="RJ11" s="72"/>
      <c r="RK11" s="72"/>
      <c r="RL11" s="72"/>
      <c r="RM11" s="72"/>
      <c r="RN11" s="72"/>
      <c r="RO11" s="72"/>
      <c r="RP11" s="72"/>
      <c r="RQ11" s="72"/>
      <c r="RR11" s="72"/>
      <c r="RS11" s="72"/>
      <c r="RT11" s="72"/>
      <c r="RU11" s="72"/>
      <c r="RV11" s="72"/>
      <c r="RW11" s="72"/>
      <c r="RX11" s="72"/>
      <c r="RY11" s="72"/>
      <c r="RZ11" s="72"/>
      <c r="SA11" s="72"/>
      <c r="SB11" s="72"/>
      <c r="SC11" s="72"/>
      <c r="SD11" s="72"/>
      <c r="SE11" s="72"/>
      <c r="SF11" s="72"/>
      <c r="SG11" s="72"/>
      <c r="SH11" s="72"/>
      <c r="SI11" s="72"/>
      <c r="SJ11" s="72"/>
      <c r="SK11" s="72"/>
      <c r="SL11" s="72"/>
      <c r="SM11" s="72"/>
      <c r="SN11" s="72"/>
      <c r="SO11" s="72"/>
      <c r="SP11" s="72"/>
      <c r="SQ11" s="72"/>
      <c r="SR11" s="72"/>
      <c r="SS11" s="72"/>
      <c r="ST11" s="72"/>
      <c r="SU11" s="72"/>
      <c r="SV11" s="72"/>
      <c r="SW11" s="72"/>
      <c r="SX11" s="72"/>
      <c r="SY11" s="72"/>
      <c r="SZ11" s="72"/>
      <c r="TA11" s="72"/>
      <c r="TB11" s="72"/>
      <c r="TC11" s="72"/>
      <c r="TD11" s="72"/>
      <c r="TE11" s="72"/>
      <c r="TF11" s="72"/>
      <c r="TG11" s="72"/>
      <c r="TH11" s="72"/>
      <c r="TI11" s="72"/>
      <c r="TJ11" s="72"/>
      <c r="TK11" s="72"/>
      <c r="TL11" s="72"/>
      <c r="TM11" s="72"/>
      <c r="TN11" s="72"/>
      <c r="TO11" s="72"/>
      <c r="TP11" s="72"/>
      <c r="TQ11" s="72"/>
      <c r="TR11" s="72"/>
      <c r="TS11" s="72"/>
      <c r="TT11" s="72"/>
      <c r="TU11" s="72"/>
      <c r="TV11" s="72"/>
      <c r="TW11" s="72"/>
      <c r="TX11" s="72"/>
      <c r="TY11" s="72"/>
      <c r="TZ11" s="72"/>
      <c r="UA11" s="72"/>
      <c r="UB11" s="72"/>
      <c r="UC11" s="72"/>
      <c r="UD11" s="72"/>
      <c r="UE11" s="72"/>
      <c r="UF11" s="72"/>
      <c r="UG11" s="72"/>
      <c r="UH11" s="72"/>
      <c r="UI11" s="72"/>
      <c r="UJ11" s="72"/>
      <c r="UK11" s="72"/>
      <c r="UL11" s="72"/>
      <c r="UM11" s="72"/>
      <c r="UN11" s="72"/>
      <c r="UO11" s="72"/>
      <c r="UP11" s="72"/>
      <c r="UQ11" s="72"/>
      <c r="UR11" s="72"/>
      <c r="US11" s="72"/>
      <c r="UT11" s="72"/>
      <c r="UU11" s="72"/>
      <c r="UV11" s="72"/>
      <c r="UW11" s="72"/>
      <c r="UX11" s="72"/>
      <c r="UY11" s="72"/>
      <c r="UZ11" s="72"/>
      <c r="VA11" s="72"/>
      <c r="VB11" s="72"/>
      <c r="VC11" s="72"/>
      <c r="VD11" s="72"/>
      <c r="VE11" s="72"/>
      <c r="VF11" s="72"/>
      <c r="VG11" s="72"/>
      <c r="VH11" s="72"/>
      <c r="VI11" s="72"/>
      <c r="VJ11" s="72"/>
      <c r="VK11" s="72"/>
      <c r="VL11" s="72"/>
      <c r="VM11" s="72"/>
      <c r="VN11" s="72"/>
      <c r="VO11" s="72"/>
      <c r="VP11" s="72"/>
      <c r="VQ11" s="72"/>
      <c r="VR11" s="72"/>
      <c r="VS11" s="72"/>
      <c r="VT11" s="72"/>
      <c r="VU11" s="72"/>
      <c r="VV11" s="72"/>
      <c r="VW11" s="72"/>
      <c r="VX11" s="72"/>
      <c r="VY11" s="72"/>
      <c r="VZ11" s="72"/>
      <c r="WA11" s="72"/>
      <c r="WB11" s="72"/>
      <c r="WC11" s="72"/>
      <c r="WD11" s="72"/>
      <c r="WE11" s="72"/>
      <c r="WF11" s="72"/>
      <c r="WG11" s="72"/>
      <c r="WH11" s="72"/>
      <c r="WI11" s="72"/>
      <c r="WJ11" s="72"/>
      <c r="WK11" s="72"/>
      <c r="WL11" s="72"/>
      <c r="WM11" s="72"/>
      <c r="WN11" s="72"/>
      <c r="WO11" s="72"/>
      <c r="WP11" s="72"/>
      <c r="WQ11" s="72"/>
      <c r="WR11" s="72"/>
      <c r="WS11" s="72"/>
      <c r="WT11" s="72"/>
      <c r="WU11" s="72"/>
      <c r="WV11" s="72"/>
      <c r="WW11" s="72"/>
      <c r="WX11" s="72"/>
      <c r="WY11" s="72"/>
      <c r="WZ11" s="72"/>
      <c r="XA11" s="72"/>
      <c r="XB11" s="72"/>
      <c r="XC11" s="72"/>
      <c r="XD11" s="72"/>
      <c r="XE11" s="72"/>
      <c r="XF11" s="72"/>
      <c r="XG11" s="72"/>
      <c r="XH11" s="72"/>
      <c r="XI11" s="72"/>
      <c r="XJ11" s="72"/>
      <c r="XK11" s="72"/>
      <c r="XL11" s="72"/>
      <c r="XM11" s="72"/>
      <c r="XN11" s="72"/>
      <c r="XO11" s="72"/>
      <c r="XP11" s="72"/>
      <c r="XQ11" s="72"/>
      <c r="XR11" s="72"/>
      <c r="XS11" s="72"/>
      <c r="XT11" s="72"/>
      <c r="XU11" s="72"/>
      <c r="XV11" s="72"/>
      <c r="XW11" s="72"/>
      <c r="XX11" s="72"/>
      <c r="XY11" s="72"/>
      <c r="XZ11" s="72"/>
      <c r="YA11" s="72"/>
      <c r="YB11" s="72"/>
      <c r="YC11" s="72"/>
      <c r="YD11" s="72"/>
      <c r="YE11" s="72"/>
      <c r="YF11" s="72"/>
      <c r="YG11" s="72"/>
      <c r="YH11" s="72"/>
      <c r="YI11" s="72"/>
      <c r="YJ11" s="72"/>
      <c r="YK11" s="72"/>
      <c r="YL11" s="72"/>
      <c r="YM11" s="72"/>
      <c r="YN11" s="72"/>
      <c r="YO11" s="72"/>
      <c r="YP11" s="72"/>
      <c r="YQ11" s="72"/>
      <c r="YR11" s="72"/>
      <c r="YS11" s="72"/>
      <c r="YT11" s="72"/>
      <c r="YU11" s="72"/>
      <c r="YV11" s="72"/>
      <c r="YW11" s="72"/>
      <c r="YX11" s="72"/>
      <c r="YY11" s="72"/>
      <c r="YZ11" s="72"/>
      <c r="ZA11" s="72"/>
      <c r="ZB11" s="72"/>
      <c r="ZC11" s="72"/>
      <c r="ZD11" s="72"/>
      <c r="ZE11" s="72"/>
      <c r="ZF11" s="72"/>
      <c r="ZG11" s="72"/>
      <c r="ZH11" s="72"/>
      <c r="ZI11" s="72"/>
      <c r="ZJ11" s="72"/>
      <c r="ZK11" s="72"/>
      <c r="ZL11" s="72"/>
      <c r="ZM11" s="72"/>
      <c r="ZN11" s="72"/>
      <c r="ZO11" s="72"/>
      <c r="ZP11" s="72"/>
      <c r="ZQ11" s="72"/>
      <c r="ZR11" s="72"/>
      <c r="ZS11" s="72"/>
      <c r="ZT11" s="72"/>
      <c r="ZU11" s="72"/>
      <c r="ZV11" s="72"/>
      <c r="ZW11" s="72"/>
      <c r="ZX11" s="72"/>
      <c r="ZY11" s="72"/>
      <c r="ZZ11" s="72"/>
      <c r="AAA11" s="72"/>
      <c r="AAB11" s="72"/>
      <c r="AAC11" s="72"/>
      <c r="AAD11" s="72"/>
      <c r="AAE11" s="72"/>
      <c r="AAF11" s="72"/>
      <c r="AAG11" s="72"/>
      <c r="AAH11" s="72"/>
      <c r="AAI11" s="72"/>
      <c r="AAJ11" s="72"/>
      <c r="AAK11" s="72"/>
      <c r="AAL11" s="72"/>
      <c r="AAM11" s="72"/>
      <c r="AAN11" s="72"/>
      <c r="AAO11" s="72"/>
      <c r="AAP11" s="72"/>
      <c r="AAQ11" s="72"/>
      <c r="AAR11" s="72"/>
      <c r="AAS11" s="72"/>
      <c r="AAT11" s="72"/>
      <c r="AAU11" s="72"/>
      <c r="AAV11" s="72"/>
      <c r="AAW11" s="72"/>
      <c r="AAX11" s="72"/>
      <c r="AAY11" s="72"/>
      <c r="AAZ11" s="72"/>
      <c r="ABA11" s="72"/>
      <c r="ABB11" s="72"/>
      <c r="ABC11" s="72"/>
      <c r="ABD11" s="72"/>
      <c r="ABE11" s="72"/>
      <c r="ABF11" s="72"/>
      <c r="ABG11" s="72"/>
      <c r="ABH11" s="72"/>
      <c r="ABI11" s="72"/>
      <c r="ABJ11" s="72"/>
      <c r="ABK11" s="72"/>
      <c r="ABL11" s="72"/>
      <c r="ABM11" s="72"/>
      <c r="ABN11" s="72"/>
      <c r="ABO11" s="72"/>
      <c r="ABP11" s="72"/>
      <c r="ABQ11" s="72"/>
      <c r="ABR11" s="72"/>
      <c r="ABS11" s="72"/>
      <c r="ABT11" s="72"/>
      <c r="ABU11" s="72"/>
      <c r="ABV11" s="72"/>
      <c r="ABW11" s="72"/>
      <c r="ABX11" s="72"/>
      <c r="ABY11" s="72"/>
      <c r="ABZ11" s="72"/>
      <c r="ACA11" s="72"/>
      <c r="ACB11" s="72"/>
      <c r="ACC11" s="72"/>
      <c r="ACD11" s="72"/>
      <c r="ACE11" s="72"/>
      <c r="ACF11" s="72"/>
      <c r="ACG11" s="72"/>
      <c r="ACH11" s="72"/>
      <c r="ACI11" s="72"/>
      <c r="ACJ11" s="72"/>
      <c r="ACK11" s="72"/>
      <c r="ACL11" s="72"/>
      <c r="ACM11" s="72"/>
      <c r="ACN11" s="72"/>
      <c r="ACO11" s="72"/>
      <c r="ACP11" s="72"/>
      <c r="ACQ11" s="72"/>
      <c r="ACR11" s="72"/>
      <c r="ACS11" s="72"/>
      <c r="ACT11" s="72"/>
      <c r="ACU11" s="72"/>
      <c r="ACV11" s="72"/>
      <c r="ACW11" s="72"/>
      <c r="ACX11" s="72"/>
      <c r="ACY11" s="72"/>
      <c r="ACZ11" s="72"/>
      <c r="ADA11" s="72"/>
      <c r="ADB11" s="72"/>
      <c r="ADC11" s="72"/>
      <c r="ADD11" s="72"/>
      <c r="ADE11" s="72"/>
      <c r="ADF11" s="72"/>
      <c r="ADG11" s="72"/>
      <c r="ADH11" s="72"/>
      <c r="ADI11" s="72"/>
      <c r="ADJ11" s="72"/>
      <c r="ADK11" s="72"/>
      <c r="ADL11" s="72"/>
      <c r="ADM11" s="72"/>
      <c r="ADN11" s="72"/>
      <c r="ADO11" s="72"/>
      <c r="ADP11" s="72"/>
      <c r="ADQ11" s="72"/>
      <c r="ADR11" s="72"/>
      <c r="ADS11" s="72"/>
      <c r="ADT11" s="72"/>
      <c r="ADU11" s="72"/>
      <c r="ADV11" s="72"/>
      <c r="ADW11" s="72"/>
      <c r="ADX11" s="72"/>
      <c r="ADY11" s="72"/>
      <c r="ADZ11" s="72"/>
      <c r="AEA11" s="72"/>
      <c r="AEB11" s="72"/>
      <c r="AEC11" s="72"/>
      <c r="AED11" s="72"/>
      <c r="AEE11" s="72"/>
      <c r="AEF11" s="72"/>
      <c r="AEG11" s="72"/>
      <c r="AEH11" s="72"/>
      <c r="AEI11" s="72"/>
      <c r="AEJ11" s="72"/>
      <c r="AEK11" s="72"/>
      <c r="AEL11" s="72"/>
      <c r="AEM11" s="72"/>
      <c r="AEN11" s="72"/>
      <c r="AEO11" s="72"/>
      <c r="AEP11" s="72"/>
      <c r="AEQ11" s="72"/>
      <c r="AER11" s="72"/>
      <c r="AES11" s="72"/>
    </row>
    <row r="12" spans="1:825" s="51" customFormat="1" ht="28.9" customHeight="1" x14ac:dyDescent="0.25">
      <c r="A12" s="17">
        <f>A11+1</f>
        <v>2</v>
      </c>
      <c r="B12" s="149" t="s">
        <v>186</v>
      </c>
      <c r="C12" s="214">
        <v>106</v>
      </c>
      <c r="D12" s="223">
        <v>113</v>
      </c>
      <c r="E12" s="223">
        <v>32</v>
      </c>
      <c r="F12" s="223">
        <v>41</v>
      </c>
      <c r="G12" s="223">
        <v>33</v>
      </c>
      <c r="H12" s="223">
        <v>34</v>
      </c>
      <c r="I12" s="223">
        <v>20</v>
      </c>
      <c r="J12" s="223">
        <v>19</v>
      </c>
      <c r="K12" s="223">
        <v>20</v>
      </c>
      <c r="L12" s="223">
        <v>18</v>
      </c>
      <c r="M12" s="223">
        <v>1</v>
      </c>
      <c r="N12" s="223">
        <v>1</v>
      </c>
      <c r="O12" s="223">
        <v>81</v>
      </c>
      <c r="P12" s="223">
        <v>85</v>
      </c>
      <c r="Q12" s="223">
        <v>25</v>
      </c>
      <c r="R12" s="223">
        <v>28</v>
      </c>
      <c r="S12" s="223">
        <v>169</v>
      </c>
      <c r="T12" s="223">
        <v>171</v>
      </c>
      <c r="U12" s="223">
        <v>43</v>
      </c>
      <c r="V12" s="223">
        <v>50</v>
      </c>
      <c r="W12" s="223">
        <v>45</v>
      </c>
      <c r="X12" s="223">
        <v>45</v>
      </c>
      <c r="Y12" s="223">
        <v>46</v>
      </c>
      <c r="Z12" s="223">
        <v>44</v>
      </c>
      <c r="AA12" s="223">
        <v>26</v>
      </c>
      <c r="AB12" s="223">
        <v>24</v>
      </c>
      <c r="AC12" s="223">
        <v>9</v>
      </c>
      <c r="AD12" s="223">
        <v>8</v>
      </c>
      <c r="AE12" s="223">
        <v>154</v>
      </c>
      <c r="AF12" s="223">
        <v>155</v>
      </c>
      <c r="AG12" s="223">
        <v>15</v>
      </c>
      <c r="AH12" s="223">
        <v>16</v>
      </c>
      <c r="AI12" s="223">
        <v>5</v>
      </c>
      <c r="AJ12" s="224">
        <v>2</v>
      </c>
      <c r="AK12" s="224">
        <v>2</v>
      </c>
      <c r="AL12" s="224"/>
      <c r="AM12" s="224"/>
      <c r="AN12" s="223"/>
      <c r="AO12" s="223"/>
      <c r="AP12" s="223"/>
      <c r="AQ12" s="223">
        <v>1</v>
      </c>
      <c r="AR12" s="223"/>
      <c r="AS12" s="223">
        <v>2</v>
      </c>
      <c r="AT12" s="223">
        <v>2</v>
      </c>
      <c r="AU12" s="223"/>
      <c r="AV12" s="223"/>
      <c r="AW12" s="223"/>
      <c r="AX12" s="223"/>
      <c r="AY12" s="223"/>
      <c r="AZ12" s="223"/>
      <c r="BA12" s="223"/>
      <c r="BB12" s="223"/>
      <c r="BC12" s="223"/>
      <c r="BD12" s="223"/>
      <c r="BE12" s="223"/>
      <c r="BF12" s="223"/>
      <c r="BG12" s="223"/>
      <c r="BH12" s="223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  <c r="IR12" s="72"/>
      <c r="IS12" s="72"/>
      <c r="IT12" s="72"/>
      <c r="IU12" s="72"/>
      <c r="IV12" s="72"/>
      <c r="IW12" s="72"/>
      <c r="IX12" s="72"/>
      <c r="IY12" s="72"/>
      <c r="IZ12" s="72"/>
      <c r="JA12" s="72"/>
      <c r="JB12" s="72"/>
      <c r="JC12" s="72"/>
      <c r="JD12" s="72"/>
      <c r="JE12" s="72"/>
      <c r="JF12" s="72"/>
      <c r="JG12" s="72"/>
      <c r="JH12" s="72"/>
      <c r="JI12" s="72"/>
      <c r="JJ12" s="72"/>
      <c r="JK12" s="72"/>
      <c r="JL12" s="72"/>
      <c r="JM12" s="72"/>
      <c r="JN12" s="72"/>
      <c r="JO12" s="72"/>
      <c r="JP12" s="72"/>
      <c r="JQ12" s="72"/>
      <c r="JR12" s="72"/>
      <c r="JS12" s="72"/>
      <c r="JT12" s="72"/>
      <c r="JU12" s="72"/>
      <c r="JV12" s="72"/>
      <c r="JW12" s="72"/>
      <c r="JX12" s="72"/>
      <c r="JY12" s="72"/>
      <c r="JZ12" s="72"/>
      <c r="KA12" s="72"/>
      <c r="KB12" s="72"/>
      <c r="KC12" s="72"/>
      <c r="KD12" s="72"/>
      <c r="KE12" s="72"/>
      <c r="KF12" s="72"/>
      <c r="KG12" s="72"/>
      <c r="KH12" s="72"/>
      <c r="KI12" s="72"/>
      <c r="KJ12" s="72"/>
      <c r="KK12" s="72"/>
      <c r="KL12" s="72"/>
      <c r="KM12" s="72"/>
      <c r="KN12" s="72"/>
      <c r="KO12" s="72"/>
      <c r="KP12" s="72"/>
      <c r="KQ12" s="72"/>
      <c r="KR12" s="72"/>
      <c r="KS12" s="72"/>
      <c r="KT12" s="72"/>
      <c r="KU12" s="72"/>
      <c r="KV12" s="72"/>
      <c r="KW12" s="72"/>
      <c r="KX12" s="72"/>
      <c r="KY12" s="72"/>
      <c r="KZ12" s="72"/>
      <c r="LA12" s="72"/>
      <c r="LB12" s="72"/>
      <c r="LC12" s="72"/>
      <c r="LD12" s="72"/>
      <c r="LE12" s="72"/>
      <c r="LF12" s="72"/>
      <c r="LG12" s="72"/>
      <c r="LH12" s="72"/>
      <c r="LI12" s="72"/>
      <c r="LJ12" s="72"/>
      <c r="LK12" s="72"/>
      <c r="LL12" s="72"/>
      <c r="LM12" s="72"/>
      <c r="LN12" s="72"/>
      <c r="LO12" s="72"/>
      <c r="LP12" s="72"/>
      <c r="LQ12" s="72"/>
      <c r="LR12" s="72"/>
      <c r="LS12" s="72"/>
      <c r="LT12" s="72"/>
      <c r="LU12" s="72"/>
      <c r="LV12" s="72"/>
      <c r="LW12" s="72"/>
      <c r="LX12" s="72"/>
      <c r="LY12" s="72"/>
      <c r="LZ12" s="72"/>
      <c r="MA12" s="72"/>
      <c r="MB12" s="72"/>
      <c r="MC12" s="72"/>
      <c r="MD12" s="72"/>
      <c r="ME12" s="72"/>
      <c r="MF12" s="72"/>
      <c r="MG12" s="72"/>
      <c r="MH12" s="72"/>
      <c r="MI12" s="72"/>
      <c r="MJ12" s="72"/>
      <c r="MK12" s="72"/>
      <c r="ML12" s="72"/>
      <c r="MM12" s="72"/>
      <c r="MN12" s="72"/>
      <c r="MO12" s="72"/>
      <c r="MP12" s="72"/>
      <c r="MQ12" s="72"/>
      <c r="MR12" s="72"/>
      <c r="MS12" s="72"/>
      <c r="MT12" s="72"/>
      <c r="MU12" s="72"/>
      <c r="MV12" s="72"/>
      <c r="MW12" s="72"/>
      <c r="MX12" s="72"/>
      <c r="MY12" s="72"/>
      <c r="MZ12" s="72"/>
      <c r="NA12" s="72"/>
      <c r="NB12" s="72"/>
      <c r="NC12" s="72"/>
      <c r="ND12" s="72"/>
      <c r="NE12" s="72"/>
      <c r="NF12" s="72"/>
      <c r="NG12" s="72"/>
      <c r="NH12" s="72"/>
      <c r="NI12" s="72"/>
      <c r="NJ12" s="72"/>
      <c r="NK12" s="72"/>
      <c r="NL12" s="72"/>
      <c r="NM12" s="72"/>
      <c r="NN12" s="72"/>
      <c r="NO12" s="72"/>
      <c r="NP12" s="72"/>
      <c r="NQ12" s="72"/>
      <c r="NR12" s="72"/>
      <c r="NS12" s="72"/>
      <c r="NT12" s="72"/>
      <c r="NU12" s="72"/>
      <c r="NV12" s="72"/>
      <c r="NW12" s="72"/>
      <c r="NX12" s="72"/>
      <c r="NY12" s="72"/>
      <c r="NZ12" s="72"/>
      <c r="OA12" s="72"/>
      <c r="OB12" s="72"/>
      <c r="OC12" s="72"/>
      <c r="OD12" s="72"/>
      <c r="OE12" s="72"/>
      <c r="OF12" s="72"/>
      <c r="OG12" s="72"/>
      <c r="OH12" s="72"/>
      <c r="OI12" s="72"/>
      <c r="OJ12" s="72"/>
      <c r="OK12" s="72"/>
      <c r="OL12" s="72"/>
      <c r="OM12" s="72"/>
      <c r="ON12" s="72"/>
      <c r="OO12" s="72"/>
      <c r="OP12" s="72"/>
      <c r="OQ12" s="72"/>
      <c r="OR12" s="72"/>
      <c r="OS12" s="72"/>
      <c r="OT12" s="72"/>
      <c r="OU12" s="72"/>
      <c r="OV12" s="72"/>
      <c r="OW12" s="72"/>
      <c r="OX12" s="72"/>
      <c r="OY12" s="72"/>
      <c r="OZ12" s="72"/>
      <c r="PA12" s="72"/>
      <c r="PB12" s="72"/>
      <c r="PC12" s="72"/>
      <c r="PD12" s="72"/>
      <c r="PE12" s="72"/>
      <c r="PF12" s="72"/>
      <c r="PG12" s="72"/>
      <c r="PH12" s="72"/>
      <c r="PI12" s="72"/>
      <c r="PJ12" s="72"/>
      <c r="PK12" s="72"/>
      <c r="PL12" s="72"/>
      <c r="PM12" s="72"/>
      <c r="PN12" s="72"/>
      <c r="PO12" s="72"/>
      <c r="PP12" s="72"/>
      <c r="PQ12" s="72"/>
      <c r="PR12" s="72"/>
      <c r="PS12" s="72"/>
      <c r="PT12" s="72"/>
      <c r="PU12" s="72"/>
      <c r="PV12" s="72"/>
      <c r="PW12" s="72"/>
      <c r="PX12" s="72"/>
      <c r="PY12" s="72"/>
      <c r="PZ12" s="72"/>
      <c r="QA12" s="72"/>
      <c r="QB12" s="72"/>
      <c r="QC12" s="72"/>
      <c r="QD12" s="72"/>
      <c r="QE12" s="72"/>
      <c r="QF12" s="72"/>
      <c r="QG12" s="72"/>
      <c r="QH12" s="72"/>
      <c r="QI12" s="72"/>
      <c r="QJ12" s="72"/>
      <c r="QK12" s="72"/>
      <c r="QL12" s="72"/>
      <c r="QM12" s="72"/>
      <c r="QN12" s="72"/>
      <c r="QO12" s="72"/>
      <c r="QP12" s="72"/>
      <c r="QQ12" s="72"/>
      <c r="QR12" s="72"/>
      <c r="QS12" s="72"/>
      <c r="QT12" s="72"/>
      <c r="QU12" s="72"/>
      <c r="QV12" s="72"/>
      <c r="QW12" s="72"/>
      <c r="QX12" s="72"/>
      <c r="QY12" s="72"/>
      <c r="QZ12" s="72"/>
      <c r="RA12" s="72"/>
      <c r="RB12" s="72"/>
      <c r="RC12" s="72"/>
      <c r="RD12" s="72"/>
      <c r="RE12" s="72"/>
      <c r="RF12" s="72"/>
      <c r="RG12" s="72"/>
      <c r="RH12" s="72"/>
      <c r="RI12" s="72"/>
      <c r="RJ12" s="72"/>
      <c r="RK12" s="72"/>
      <c r="RL12" s="72"/>
      <c r="RM12" s="72"/>
      <c r="RN12" s="72"/>
      <c r="RO12" s="72"/>
      <c r="RP12" s="72"/>
      <c r="RQ12" s="72"/>
      <c r="RR12" s="72"/>
      <c r="RS12" s="72"/>
      <c r="RT12" s="72"/>
      <c r="RU12" s="72"/>
      <c r="RV12" s="72"/>
      <c r="RW12" s="72"/>
      <c r="RX12" s="72"/>
      <c r="RY12" s="72"/>
      <c r="RZ12" s="72"/>
      <c r="SA12" s="72"/>
      <c r="SB12" s="72"/>
      <c r="SC12" s="72"/>
      <c r="SD12" s="72"/>
      <c r="SE12" s="72"/>
      <c r="SF12" s="72"/>
      <c r="SG12" s="72"/>
      <c r="SH12" s="72"/>
      <c r="SI12" s="72"/>
      <c r="SJ12" s="72"/>
      <c r="SK12" s="72"/>
      <c r="SL12" s="72"/>
      <c r="SM12" s="72"/>
      <c r="SN12" s="72"/>
      <c r="SO12" s="72"/>
      <c r="SP12" s="72"/>
      <c r="SQ12" s="72"/>
      <c r="SR12" s="72"/>
      <c r="SS12" s="72"/>
      <c r="ST12" s="72"/>
      <c r="SU12" s="72"/>
      <c r="SV12" s="72"/>
      <c r="SW12" s="72"/>
      <c r="SX12" s="72"/>
      <c r="SY12" s="72"/>
      <c r="SZ12" s="72"/>
      <c r="TA12" s="72"/>
      <c r="TB12" s="72"/>
      <c r="TC12" s="72"/>
      <c r="TD12" s="72"/>
      <c r="TE12" s="72"/>
      <c r="TF12" s="72"/>
      <c r="TG12" s="72"/>
      <c r="TH12" s="72"/>
      <c r="TI12" s="72"/>
      <c r="TJ12" s="72"/>
      <c r="TK12" s="72"/>
      <c r="TL12" s="72"/>
      <c r="TM12" s="72"/>
      <c r="TN12" s="72"/>
      <c r="TO12" s="72"/>
      <c r="TP12" s="72"/>
      <c r="TQ12" s="72"/>
      <c r="TR12" s="72"/>
      <c r="TS12" s="72"/>
      <c r="TT12" s="72"/>
      <c r="TU12" s="72"/>
      <c r="TV12" s="72"/>
      <c r="TW12" s="72"/>
      <c r="TX12" s="72"/>
      <c r="TY12" s="72"/>
      <c r="TZ12" s="72"/>
      <c r="UA12" s="72"/>
      <c r="UB12" s="72"/>
      <c r="UC12" s="72"/>
      <c r="UD12" s="72"/>
      <c r="UE12" s="72"/>
      <c r="UF12" s="72"/>
      <c r="UG12" s="72"/>
      <c r="UH12" s="72"/>
      <c r="UI12" s="72"/>
      <c r="UJ12" s="72"/>
      <c r="UK12" s="72"/>
      <c r="UL12" s="72"/>
      <c r="UM12" s="72"/>
      <c r="UN12" s="72"/>
      <c r="UO12" s="72"/>
      <c r="UP12" s="72"/>
      <c r="UQ12" s="72"/>
      <c r="UR12" s="72"/>
      <c r="US12" s="72"/>
      <c r="UT12" s="72"/>
      <c r="UU12" s="72"/>
      <c r="UV12" s="72"/>
      <c r="UW12" s="72"/>
      <c r="UX12" s="72"/>
      <c r="UY12" s="72"/>
      <c r="UZ12" s="72"/>
      <c r="VA12" s="72"/>
      <c r="VB12" s="72"/>
      <c r="VC12" s="72"/>
      <c r="VD12" s="72"/>
      <c r="VE12" s="72"/>
      <c r="VF12" s="72"/>
      <c r="VG12" s="72"/>
      <c r="VH12" s="72"/>
      <c r="VI12" s="72"/>
      <c r="VJ12" s="72"/>
      <c r="VK12" s="72"/>
      <c r="VL12" s="72"/>
      <c r="VM12" s="72"/>
      <c r="VN12" s="72"/>
      <c r="VO12" s="72"/>
      <c r="VP12" s="72"/>
      <c r="VQ12" s="72"/>
      <c r="VR12" s="72"/>
      <c r="VS12" s="72"/>
      <c r="VT12" s="72"/>
      <c r="VU12" s="72"/>
      <c r="VV12" s="72"/>
      <c r="VW12" s="72"/>
      <c r="VX12" s="72"/>
      <c r="VY12" s="72"/>
      <c r="VZ12" s="72"/>
      <c r="WA12" s="72"/>
      <c r="WB12" s="72"/>
      <c r="WC12" s="72"/>
      <c r="WD12" s="72"/>
      <c r="WE12" s="72"/>
      <c r="WF12" s="72"/>
      <c r="WG12" s="72"/>
      <c r="WH12" s="72"/>
      <c r="WI12" s="72"/>
      <c r="WJ12" s="72"/>
      <c r="WK12" s="72"/>
      <c r="WL12" s="72"/>
      <c r="WM12" s="72"/>
      <c r="WN12" s="72"/>
      <c r="WO12" s="72"/>
      <c r="WP12" s="72"/>
      <c r="WQ12" s="72"/>
      <c r="WR12" s="72"/>
      <c r="WS12" s="72"/>
      <c r="WT12" s="72"/>
      <c r="WU12" s="72"/>
      <c r="WV12" s="72"/>
      <c r="WW12" s="72"/>
      <c r="WX12" s="72"/>
      <c r="WY12" s="72"/>
      <c r="WZ12" s="72"/>
      <c r="XA12" s="72"/>
      <c r="XB12" s="72"/>
      <c r="XC12" s="72"/>
      <c r="XD12" s="72"/>
      <c r="XE12" s="72"/>
      <c r="XF12" s="72"/>
      <c r="XG12" s="72"/>
      <c r="XH12" s="72"/>
      <c r="XI12" s="72"/>
      <c r="XJ12" s="72"/>
      <c r="XK12" s="72"/>
      <c r="XL12" s="72"/>
      <c r="XM12" s="72"/>
      <c r="XN12" s="72"/>
      <c r="XO12" s="72"/>
      <c r="XP12" s="72"/>
      <c r="XQ12" s="72"/>
      <c r="XR12" s="72"/>
      <c r="XS12" s="72"/>
      <c r="XT12" s="72"/>
      <c r="XU12" s="72"/>
      <c r="XV12" s="72"/>
      <c r="XW12" s="72"/>
      <c r="XX12" s="72"/>
      <c r="XY12" s="72"/>
      <c r="XZ12" s="72"/>
      <c r="YA12" s="72"/>
      <c r="YB12" s="72"/>
      <c r="YC12" s="72"/>
      <c r="YD12" s="72"/>
      <c r="YE12" s="72"/>
      <c r="YF12" s="72"/>
      <c r="YG12" s="72"/>
      <c r="YH12" s="72"/>
      <c r="YI12" s="72"/>
      <c r="YJ12" s="72"/>
      <c r="YK12" s="72"/>
      <c r="YL12" s="72"/>
      <c r="YM12" s="72"/>
      <c r="YN12" s="72"/>
      <c r="YO12" s="72"/>
      <c r="YP12" s="72"/>
      <c r="YQ12" s="72"/>
      <c r="YR12" s="72"/>
      <c r="YS12" s="72"/>
      <c r="YT12" s="72"/>
      <c r="YU12" s="72"/>
      <c r="YV12" s="72"/>
      <c r="YW12" s="72"/>
      <c r="YX12" s="72"/>
      <c r="YY12" s="72"/>
      <c r="YZ12" s="72"/>
      <c r="ZA12" s="72"/>
      <c r="ZB12" s="72"/>
      <c r="ZC12" s="72"/>
      <c r="ZD12" s="72"/>
      <c r="ZE12" s="72"/>
      <c r="ZF12" s="72"/>
      <c r="ZG12" s="72"/>
      <c r="ZH12" s="72"/>
      <c r="ZI12" s="72"/>
      <c r="ZJ12" s="72"/>
      <c r="ZK12" s="72"/>
      <c r="ZL12" s="72"/>
      <c r="ZM12" s="72"/>
      <c r="ZN12" s="72"/>
      <c r="ZO12" s="72"/>
      <c r="ZP12" s="72"/>
      <c r="ZQ12" s="72"/>
      <c r="ZR12" s="72"/>
      <c r="ZS12" s="72"/>
      <c r="ZT12" s="72"/>
      <c r="ZU12" s="72"/>
      <c r="ZV12" s="72"/>
      <c r="ZW12" s="72"/>
      <c r="ZX12" s="72"/>
      <c r="ZY12" s="72"/>
      <c r="ZZ12" s="72"/>
      <c r="AAA12" s="72"/>
      <c r="AAB12" s="72"/>
      <c r="AAC12" s="72"/>
      <c r="AAD12" s="72"/>
      <c r="AAE12" s="72"/>
      <c r="AAF12" s="72"/>
      <c r="AAG12" s="72"/>
      <c r="AAH12" s="72"/>
      <c r="AAI12" s="72"/>
      <c r="AAJ12" s="72"/>
      <c r="AAK12" s="72"/>
      <c r="AAL12" s="72"/>
      <c r="AAM12" s="72"/>
      <c r="AAN12" s="72"/>
      <c r="AAO12" s="72"/>
      <c r="AAP12" s="72"/>
      <c r="AAQ12" s="72"/>
      <c r="AAR12" s="72"/>
      <c r="AAS12" s="72"/>
      <c r="AAT12" s="72"/>
      <c r="AAU12" s="72"/>
      <c r="AAV12" s="72"/>
      <c r="AAW12" s="72"/>
      <c r="AAX12" s="72"/>
      <c r="AAY12" s="72"/>
      <c r="AAZ12" s="72"/>
      <c r="ABA12" s="72"/>
      <c r="ABB12" s="72"/>
      <c r="ABC12" s="72"/>
      <c r="ABD12" s="72"/>
      <c r="ABE12" s="72"/>
      <c r="ABF12" s="72"/>
      <c r="ABG12" s="72"/>
      <c r="ABH12" s="72"/>
      <c r="ABI12" s="72"/>
      <c r="ABJ12" s="72"/>
      <c r="ABK12" s="72"/>
      <c r="ABL12" s="72"/>
      <c r="ABM12" s="72"/>
      <c r="ABN12" s="72"/>
      <c r="ABO12" s="72"/>
      <c r="ABP12" s="72"/>
      <c r="ABQ12" s="72"/>
      <c r="ABR12" s="72"/>
      <c r="ABS12" s="72"/>
      <c r="ABT12" s="72"/>
      <c r="ABU12" s="72"/>
      <c r="ABV12" s="72"/>
      <c r="ABW12" s="72"/>
      <c r="ABX12" s="72"/>
      <c r="ABY12" s="72"/>
      <c r="ABZ12" s="72"/>
      <c r="ACA12" s="72"/>
      <c r="ACB12" s="72"/>
      <c r="ACC12" s="72"/>
      <c r="ACD12" s="72"/>
      <c r="ACE12" s="72"/>
      <c r="ACF12" s="72"/>
      <c r="ACG12" s="72"/>
      <c r="ACH12" s="72"/>
      <c r="ACI12" s="72"/>
      <c r="ACJ12" s="72"/>
      <c r="ACK12" s="72"/>
      <c r="ACL12" s="72"/>
      <c r="ACM12" s="72"/>
      <c r="ACN12" s="72"/>
      <c r="ACO12" s="72"/>
      <c r="ACP12" s="72"/>
      <c r="ACQ12" s="72"/>
      <c r="ACR12" s="72"/>
      <c r="ACS12" s="72"/>
      <c r="ACT12" s="72"/>
      <c r="ACU12" s="72"/>
      <c r="ACV12" s="72"/>
      <c r="ACW12" s="72"/>
      <c r="ACX12" s="72"/>
      <c r="ACY12" s="72"/>
      <c r="ACZ12" s="72"/>
      <c r="ADA12" s="72"/>
      <c r="ADB12" s="72"/>
      <c r="ADC12" s="72"/>
      <c r="ADD12" s="72"/>
      <c r="ADE12" s="72"/>
      <c r="ADF12" s="72"/>
      <c r="ADG12" s="72"/>
      <c r="ADH12" s="72"/>
      <c r="ADI12" s="72"/>
      <c r="ADJ12" s="72"/>
      <c r="ADK12" s="72"/>
      <c r="ADL12" s="72"/>
      <c r="ADM12" s="72"/>
      <c r="ADN12" s="72"/>
      <c r="ADO12" s="72"/>
      <c r="ADP12" s="72"/>
      <c r="ADQ12" s="72"/>
      <c r="ADR12" s="72"/>
      <c r="ADS12" s="72"/>
      <c r="ADT12" s="72"/>
      <c r="ADU12" s="72"/>
      <c r="ADV12" s="72"/>
      <c r="ADW12" s="72"/>
      <c r="ADX12" s="72"/>
      <c r="ADY12" s="72"/>
      <c r="ADZ12" s="72"/>
      <c r="AEA12" s="72"/>
      <c r="AEB12" s="72"/>
      <c r="AEC12" s="72"/>
      <c r="AED12" s="72"/>
      <c r="AEE12" s="72"/>
      <c r="AEF12" s="72"/>
      <c r="AEG12" s="72"/>
      <c r="AEH12" s="72"/>
      <c r="AEI12" s="72"/>
      <c r="AEJ12" s="72"/>
      <c r="AEK12" s="72"/>
      <c r="AEL12" s="72"/>
      <c r="AEM12" s="72"/>
      <c r="AEN12" s="72"/>
      <c r="AEO12" s="72"/>
      <c r="AEP12" s="72"/>
      <c r="AEQ12" s="72"/>
      <c r="AER12" s="72"/>
      <c r="AES12" s="72"/>
    </row>
    <row r="13" spans="1:825" s="22" customFormat="1" ht="28.9" customHeight="1" x14ac:dyDescent="0.25">
      <c r="A13" s="17">
        <f t="shared" ref="A13:A60" si="0">A12+1</f>
        <v>3</v>
      </c>
      <c r="B13" s="149" t="s">
        <v>187</v>
      </c>
      <c r="C13" s="214">
        <v>55</v>
      </c>
      <c r="D13" s="223">
        <v>54</v>
      </c>
      <c r="E13" s="223">
        <v>14</v>
      </c>
      <c r="F13" s="223">
        <v>15</v>
      </c>
      <c r="G13" s="223">
        <v>23</v>
      </c>
      <c r="H13" s="223">
        <v>19</v>
      </c>
      <c r="I13" s="223">
        <v>8</v>
      </c>
      <c r="J13" s="223">
        <v>10</v>
      </c>
      <c r="K13" s="223">
        <v>10</v>
      </c>
      <c r="L13" s="223">
        <v>10</v>
      </c>
      <c r="M13" s="223"/>
      <c r="N13" s="223"/>
      <c r="O13" s="223">
        <v>40</v>
      </c>
      <c r="P13" s="223">
        <v>39</v>
      </c>
      <c r="Q13" s="223">
        <v>15</v>
      </c>
      <c r="R13" s="223">
        <v>15</v>
      </c>
      <c r="S13" s="223">
        <v>95</v>
      </c>
      <c r="T13" s="223">
        <v>91</v>
      </c>
      <c r="U13" s="223">
        <v>23</v>
      </c>
      <c r="V13" s="223">
        <v>18</v>
      </c>
      <c r="W13" s="223">
        <v>29</v>
      </c>
      <c r="X13" s="223">
        <v>31</v>
      </c>
      <c r="Y13" s="223">
        <v>27</v>
      </c>
      <c r="Z13" s="223">
        <v>25</v>
      </c>
      <c r="AA13" s="223">
        <v>12</v>
      </c>
      <c r="AB13" s="223">
        <v>13</v>
      </c>
      <c r="AC13" s="223">
        <v>4</v>
      </c>
      <c r="AD13" s="223">
        <v>4</v>
      </c>
      <c r="AE13" s="223">
        <v>86</v>
      </c>
      <c r="AF13" s="223">
        <v>82</v>
      </c>
      <c r="AG13" s="223">
        <v>9</v>
      </c>
      <c r="AH13" s="223">
        <v>9</v>
      </c>
      <c r="AI13" s="223"/>
      <c r="AJ13" s="224"/>
      <c r="AK13" s="224"/>
      <c r="AL13" s="224"/>
      <c r="AM13" s="224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>
        <v>1</v>
      </c>
      <c r="AX13" s="223">
        <v>1</v>
      </c>
      <c r="AY13" s="223"/>
      <c r="AZ13" s="223"/>
      <c r="BA13" s="223"/>
      <c r="BB13" s="223"/>
      <c r="BC13" s="223"/>
      <c r="BD13" s="223"/>
      <c r="BE13" s="223">
        <v>1</v>
      </c>
      <c r="BF13" s="223"/>
      <c r="BG13" s="223"/>
      <c r="BH13" s="223">
        <v>1</v>
      </c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  <c r="IT13" s="72"/>
      <c r="IU13" s="72"/>
      <c r="IV13" s="72"/>
      <c r="IW13" s="72"/>
      <c r="IX13" s="72"/>
      <c r="IY13" s="72"/>
      <c r="IZ13" s="72"/>
      <c r="JA13" s="72"/>
      <c r="JB13" s="72"/>
      <c r="JC13" s="72"/>
      <c r="JD13" s="72"/>
      <c r="JE13" s="72"/>
      <c r="JF13" s="72"/>
      <c r="JG13" s="72"/>
      <c r="JH13" s="72"/>
      <c r="JI13" s="72"/>
      <c r="JJ13" s="72"/>
      <c r="JK13" s="72"/>
      <c r="JL13" s="72"/>
      <c r="JM13" s="72"/>
      <c r="JN13" s="72"/>
      <c r="JO13" s="72"/>
      <c r="JP13" s="72"/>
      <c r="JQ13" s="72"/>
      <c r="JR13" s="72"/>
      <c r="JS13" s="72"/>
      <c r="JT13" s="72"/>
      <c r="JU13" s="72"/>
      <c r="JV13" s="72"/>
      <c r="JW13" s="72"/>
      <c r="JX13" s="72"/>
      <c r="JY13" s="72"/>
      <c r="JZ13" s="72"/>
      <c r="KA13" s="72"/>
      <c r="KB13" s="72"/>
      <c r="KC13" s="72"/>
      <c r="KD13" s="72"/>
      <c r="KE13" s="72"/>
      <c r="KF13" s="72"/>
      <c r="KG13" s="72"/>
      <c r="KH13" s="72"/>
      <c r="KI13" s="72"/>
      <c r="KJ13" s="72"/>
      <c r="KK13" s="72"/>
      <c r="KL13" s="72"/>
      <c r="KM13" s="72"/>
      <c r="KN13" s="72"/>
      <c r="KO13" s="72"/>
      <c r="KP13" s="72"/>
      <c r="KQ13" s="72"/>
      <c r="KR13" s="72"/>
      <c r="KS13" s="72"/>
      <c r="KT13" s="72"/>
      <c r="KU13" s="72"/>
      <c r="KV13" s="72"/>
      <c r="KW13" s="72"/>
      <c r="KX13" s="72"/>
      <c r="KY13" s="72"/>
      <c r="KZ13" s="72"/>
      <c r="LA13" s="72"/>
      <c r="LB13" s="72"/>
      <c r="LC13" s="72"/>
      <c r="LD13" s="72"/>
      <c r="LE13" s="72"/>
      <c r="LF13" s="72"/>
      <c r="LG13" s="72"/>
      <c r="LH13" s="72"/>
      <c r="LI13" s="72"/>
      <c r="LJ13" s="72"/>
      <c r="LK13" s="72"/>
      <c r="LL13" s="72"/>
      <c r="LM13" s="72"/>
      <c r="LN13" s="72"/>
      <c r="LO13" s="72"/>
      <c r="LP13" s="72"/>
      <c r="LQ13" s="72"/>
      <c r="LR13" s="72"/>
      <c r="LS13" s="72"/>
      <c r="LT13" s="72"/>
      <c r="LU13" s="72"/>
      <c r="LV13" s="72"/>
      <c r="LW13" s="72"/>
      <c r="LX13" s="72"/>
      <c r="LY13" s="72"/>
      <c r="LZ13" s="72"/>
      <c r="MA13" s="72"/>
      <c r="MB13" s="72"/>
      <c r="MC13" s="72"/>
      <c r="MD13" s="72"/>
      <c r="ME13" s="72"/>
      <c r="MF13" s="72"/>
      <c r="MG13" s="72"/>
      <c r="MH13" s="72"/>
      <c r="MI13" s="72"/>
      <c r="MJ13" s="72"/>
      <c r="MK13" s="72"/>
      <c r="ML13" s="72"/>
      <c r="MM13" s="72"/>
      <c r="MN13" s="72"/>
      <c r="MO13" s="72"/>
      <c r="MP13" s="72"/>
      <c r="MQ13" s="72"/>
      <c r="MR13" s="72"/>
      <c r="MS13" s="72"/>
      <c r="MT13" s="72"/>
      <c r="MU13" s="72"/>
      <c r="MV13" s="72"/>
      <c r="MW13" s="72"/>
      <c r="MX13" s="72"/>
      <c r="MY13" s="72"/>
      <c r="MZ13" s="72"/>
      <c r="NA13" s="72"/>
      <c r="NB13" s="72"/>
      <c r="NC13" s="72"/>
      <c r="ND13" s="72"/>
      <c r="NE13" s="72"/>
      <c r="NF13" s="72"/>
      <c r="NG13" s="72"/>
      <c r="NH13" s="72"/>
      <c r="NI13" s="72"/>
      <c r="NJ13" s="72"/>
      <c r="NK13" s="72"/>
      <c r="NL13" s="72"/>
      <c r="NM13" s="72"/>
      <c r="NN13" s="72"/>
      <c r="NO13" s="72"/>
      <c r="NP13" s="72"/>
      <c r="NQ13" s="72"/>
      <c r="NR13" s="72"/>
      <c r="NS13" s="72"/>
      <c r="NT13" s="72"/>
      <c r="NU13" s="72"/>
      <c r="NV13" s="72"/>
      <c r="NW13" s="72"/>
      <c r="NX13" s="72"/>
      <c r="NY13" s="72"/>
      <c r="NZ13" s="72"/>
      <c r="OA13" s="72"/>
      <c r="OB13" s="72"/>
      <c r="OC13" s="72"/>
      <c r="OD13" s="72"/>
      <c r="OE13" s="72"/>
      <c r="OF13" s="72"/>
      <c r="OG13" s="72"/>
      <c r="OH13" s="72"/>
      <c r="OI13" s="72"/>
      <c r="OJ13" s="72"/>
      <c r="OK13" s="72"/>
      <c r="OL13" s="72"/>
      <c r="OM13" s="72"/>
      <c r="ON13" s="72"/>
      <c r="OO13" s="72"/>
      <c r="OP13" s="72"/>
      <c r="OQ13" s="72"/>
      <c r="OR13" s="72"/>
      <c r="OS13" s="72"/>
      <c r="OT13" s="72"/>
      <c r="OU13" s="72"/>
      <c r="OV13" s="72"/>
      <c r="OW13" s="72"/>
      <c r="OX13" s="72"/>
      <c r="OY13" s="72"/>
      <c r="OZ13" s="72"/>
      <c r="PA13" s="72"/>
      <c r="PB13" s="72"/>
      <c r="PC13" s="72"/>
      <c r="PD13" s="72"/>
      <c r="PE13" s="72"/>
      <c r="PF13" s="72"/>
      <c r="PG13" s="72"/>
      <c r="PH13" s="72"/>
      <c r="PI13" s="72"/>
      <c r="PJ13" s="72"/>
      <c r="PK13" s="72"/>
      <c r="PL13" s="72"/>
      <c r="PM13" s="72"/>
      <c r="PN13" s="72"/>
      <c r="PO13" s="72"/>
      <c r="PP13" s="72"/>
      <c r="PQ13" s="72"/>
      <c r="PR13" s="72"/>
      <c r="PS13" s="72"/>
      <c r="PT13" s="72"/>
      <c r="PU13" s="72"/>
      <c r="PV13" s="72"/>
      <c r="PW13" s="72"/>
      <c r="PX13" s="72"/>
      <c r="PY13" s="72"/>
      <c r="PZ13" s="72"/>
      <c r="QA13" s="72"/>
      <c r="QB13" s="72"/>
      <c r="QC13" s="72"/>
      <c r="QD13" s="72"/>
      <c r="QE13" s="72"/>
      <c r="QF13" s="72"/>
      <c r="QG13" s="72"/>
      <c r="QH13" s="72"/>
      <c r="QI13" s="72"/>
      <c r="QJ13" s="72"/>
      <c r="QK13" s="72"/>
      <c r="QL13" s="72"/>
      <c r="QM13" s="72"/>
      <c r="QN13" s="72"/>
      <c r="QO13" s="72"/>
      <c r="QP13" s="72"/>
      <c r="QQ13" s="72"/>
      <c r="QR13" s="72"/>
      <c r="QS13" s="72"/>
      <c r="QT13" s="72"/>
      <c r="QU13" s="72"/>
      <c r="QV13" s="72"/>
      <c r="QW13" s="72"/>
      <c r="QX13" s="72"/>
      <c r="QY13" s="72"/>
      <c r="QZ13" s="72"/>
      <c r="RA13" s="72"/>
      <c r="RB13" s="72"/>
      <c r="RC13" s="72"/>
      <c r="RD13" s="72"/>
      <c r="RE13" s="72"/>
      <c r="RF13" s="72"/>
      <c r="RG13" s="72"/>
      <c r="RH13" s="72"/>
      <c r="RI13" s="72"/>
      <c r="RJ13" s="72"/>
      <c r="RK13" s="72"/>
      <c r="RL13" s="72"/>
      <c r="RM13" s="72"/>
      <c r="RN13" s="72"/>
      <c r="RO13" s="72"/>
      <c r="RP13" s="72"/>
      <c r="RQ13" s="72"/>
      <c r="RR13" s="72"/>
      <c r="RS13" s="72"/>
      <c r="RT13" s="72"/>
      <c r="RU13" s="72"/>
      <c r="RV13" s="72"/>
      <c r="RW13" s="72"/>
      <c r="RX13" s="72"/>
      <c r="RY13" s="72"/>
      <c r="RZ13" s="72"/>
      <c r="SA13" s="72"/>
      <c r="SB13" s="72"/>
      <c r="SC13" s="72"/>
      <c r="SD13" s="72"/>
      <c r="SE13" s="72"/>
      <c r="SF13" s="72"/>
      <c r="SG13" s="72"/>
      <c r="SH13" s="72"/>
      <c r="SI13" s="72"/>
      <c r="SJ13" s="72"/>
      <c r="SK13" s="72"/>
      <c r="SL13" s="72"/>
      <c r="SM13" s="72"/>
      <c r="SN13" s="72"/>
      <c r="SO13" s="72"/>
      <c r="SP13" s="72"/>
      <c r="SQ13" s="72"/>
      <c r="SR13" s="72"/>
      <c r="SS13" s="72"/>
      <c r="ST13" s="72"/>
      <c r="SU13" s="72"/>
      <c r="SV13" s="72"/>
      <c r="SW13" s="72"/>
      <c r="SX13" s="72"/>
      <c r="SY13" s="72"/>
      <c r="SZ13" s="72"/>
      <c r="TA13" s="72"/>
      <c r="TB13" s="72"/>
      <c r="TC13" s="72"/>
      <c r="TD13" s="72"/>
      <c r="TE13" s="72"/>
      <c r="TF13" s="72"/>
      <c r="TG13" s="72"/>
      <c r="TH13" s="72"/>
      <c r="TI13" s="72"/>
      <c r="TJ13" s="72"/>
      <c r="TK13" s="72"/>
      <c r="TL13" s="72"/>
      <c r="TM13" s="72"/>
      <c r="TN13" s="72"/>
      <c r="TO13" s="72"/>
      <c r="TP13" s="72"/>
      <c r="TQ13" s="72"/>
      <c r="TR13" s="72"/>
      <c r="TS13" s="72"/>
      <c r="TT13" s="72"/>
      <c r="TU13" s="72"/>
      <c r="TV13" s="72"/>
      <c r="TW13" s="72"/>
      <c r="TX13" s="72"/>
      <c r="TY13" s="72"/>
      <c r="TZ13" s="72"/>
      <c r="UA13" s="72"/>
      <c r="UB13" s="72"/>
      <c r="UC13" s="72"/>
      <c r="UD13" s="72"/>
      <c r="UE13" s="72"/>
      <c r="UF13" s="72"/>
      <c r="UG13" s="72"/>
      <c r="UH13" s="72"/>
      <c r="UI13" s="72"/>
      <c r="UJ13" s="72"/>
      <c r="UK13" s="72"/>
      <c r="UL13" s="72"/>
      <c r="UM13" s="72"/>
      <c r="UN13" s="72"/>
      <c r="UO13" s="72"/>
      <c r="UP13" s="72"/>
      <c r="UQ13" s="72"/>
      <c r="UR13" s="72"/>
      <c r="US13" s="72"/>
      <c r="UT13" s="72"/>
      <c r="UU13" s="72"/>
      <c r="UV13" s="72"/>
      <c r="UW13" s="72"/>
      <c r="UX13" s="72"/>
      <c r="UY13" s="72"/>
      <c r="UZ13" s="72"/>
      <c r="VA13" s="72"/>
      <c r="VB13" s="72"/>
      <c r="VC13" s="72"/>
      <c r="VD13" s="72"/>
      <c r="VE13" s="72"/>
      <c r="VF13" s="72"/>
      <c r="VG13" s="72"/>
      <c r="VH13" s="72"/>
      <c r="VI13" s="72"/>
      <c r="VJ13" s="72"/>
      <c r="VK13" s="72"/>
      <c r="VL13" s="72"/>
      <c r="VM13" s="72"/>
      <c r="VN13" s="72"/>
      <c r="VO13" s="72"/>
      <c r="VP13" s="72"/>
      <c r="VQ13" s="72"/>
      <c r="VR13" s="72"/>
      <c r="VS13" s="72"/>
      <c r="VT13" s="72"/>
      <c r="VU13" s="72"/>
      <c r="VV13" s="72"/>
      <c r="VW13" s="72"/>
      <c r="VX13" s="72"/>
      <c r="VY13" s="72"/>
      <c r="VZ13" s="72"/>
      <c r="WA13" s="72"/>
      <c r="WB13" s="72"/>
      <c r="WC13" s="72"/>
      <c r="WD13" s="72"/>
      <c r="WE13" s="72"/>
      <c r="WF13" s="72"/>
      <c r="WG13" s="72"/>
      <c r="WH13" s="72"/>
      <c r="WI13" s="72"/>
      <c r="WJ13" s="72"/>
      <c r="WK13" s="72"/>
      <c r="WL13" s="72"/>
      <c r="WM13" s="72"/>
      <c r="WN13" s="72"/>
      <c r="WO13" s="72"/>
      <c r="WP13" s="72"/>
      <c r="WQ13" s="72"/>
      <c r="WR13" s="72"/>
      <c r="WS13" s="72"/>
      <c r="WT13" s="72"/>
      <c r="WU13" s="72"/>
      <c r="WV13" s="72"/>
      <c r="WW13" s="72"/>
      <c r="WX13" s="72"/>
      <c r="WY13" s="72"/>
      <c r="WZ13" s="72"/>
      <c r="XA13" s="72"/>
      <c r="XB13" s="72"/>
      <c r="XC13" s="72"/>
      <c r="XD13" s="72"/>
      <c r="XE13" s="72"/>
      <c r="XF13" s="72"/>
      <c r="XG13" s="72"/>
      <c r="XH13" s="72"/>
      <c r="XI13" s="72"/>
      <c r="XJ13" s="72"/>
      <c r="XK13" s="72"/>
      <c r="XL13" s="72"/>
      <c r="XM13" s="72"/>
      <c r="XN13" s="72"/>
      <c r="XO13" s="72"/>
      <c r="XP13" s="72"/>
      <c r="XQ13" s="72"/>
      <c r="XR13" s="72"/>
      <c r="XS13" s="72"/>
      <c r="XT13" s="72"/>
      <c r="XU13" s="72"/>
      <c r="XV13" s="72"/>
      <c r="XW13" s="72"/>
      <c r="XX13" s="72"/>
      <c r="XY13" s="72"/>
      <c r="XZ13" s="72"/>
      <c r="YA13" s="72"/>
      <c r="YB13" s="72"/>
      <c r="YC13" s="72"/>
      <c r="YD13" s="72"/>
      <c r="YE13" s="72"/>
      <c r="YF13" s="72"/>
      <c r="YG13" s="72"/>
      <c r="YH13" s="72"/>
      <c r="YI13" s="72"/>
      <c r="YJ13" s="72"/>
      <c r="YK13" s="72"/>
      <c r="YL13" s="72"/>
      <c r="YM13" s="72"/>
      <c r="YN13" s="72"/>
      <c r="YO13" s="72"/>
      <c r="YP13" s="72"/>
      <c r="YQ13" s="72"/>
      <c r="YR13" s="72"/>
      <c r="YS13" s="72"/>
      <c r="YT13" s="72"/>
      <c r="YU13" s="72"/>
      <c r="YV13" s="72"/>
      <c r="YW13" s="72"/>
      <c r="YX13" s="72"/>
      <c r="YY13" s="72"/>
      <c r="YZ13" s="72"/>
      <c r="ZA13" s="72"/>
      <c r="ZB13" s="72"/>
      <c r="ZC13" s="72"/>
      <c r="ZD13" s="72"/>
      <c r="ZE13" s="72"/>
      <c r="ZF13" s="72"/>
      <c r="ZG13" s="72"/>
      <c r="ZH13" s="72"/>
      <c r="ZI13" s="72"/>
      <c r="ZJ13" s="72"/>
      <c r="ZK13" s="72"/>
      <c r="ZL13" s="72"/>
      <c r="ZM13" s="72"/>
      <c r="ZN13" s="72"/>
      <c r="ZO13" s="72"/>
      <c r="ZP13" s="72"/>
      <c r="ZQ13" s="72"/>
      <c r="ZR13" s="72"/>
      <c r="ZS13" s="72"/>
      <c r="ZT13" s="72"/>
      <c r="ZU13" s="72"/>
      <c r="ZV13" s="72"/>
      <c r="ZW13" s="72"/>
      <c r="ZX13" s="72"/>
      <c r="ZY13" s="72"/>
      <c r="ZZ13" s="72"/>
      <c r="AAA13" s="72"/>
      <c r="AAB13" s="72"/>
      <c r="AAC13" s="72"/>
      <c r="AAD13" s="72"/>
      <c r="AAE13" s="72"/>
      <c r="AAF13" s="72"/>
      <c r="AAG13" s="72"/>
      <c r="AAH13" s="72"/>
      <c r="AAI13" s="72"/>
      <c r="AAJ13" s="72"/>
      <c r="AAK13" s="72"/>
      <c r="AAL13" s="72"/>
      <c r="AAM13" s="72"/>
      <c r="AAN13" s="72"/>
      <c r="AAO13" s="72"/>
      <c r="AAP13" s="72"/>
      <c r="AAQ13" s="72"/>
      <c r="AAR13" s="72"/>
      <c r="AAS13" s="72"/>
      <c r="AAT13" s="72"/>
      <c r="AAU13" s="72"/>
      <c r="AAV13" s="72"/>
      <c r="AAW13" s="72"/>
      <c r="AAX13" s="72"/>
      <c r="AAY13" s="72"/>
      <c r="AAZ13" s="72"/>
      <c r="ABA13" s="72"/>
      <c r="ABB13" s="72"/>
      <c r="ABC13" s="72"/>
      <c r="ABD13" s="72"/>
      <c r="ABE13" s="72"/>
      <c r="ABF13" s="72"/>
      <c r="ABG13" s="72"/>
      <c r="ABH13" s="72"/>
      <c r="ABI13" s="72"/>
      <c r="ABJ13" s="72"/>
      <c r="ABK13" s="72"/>
      <c r="ABL13" s="72"/>
      <c r="ABM13" s="72"/>
      <c r="ABN13" s="72"/>
      <c r="ABO13" s="72"/>
      <c r="ABP13" s="72"/>
      <c r="ABQ13" s="72"/>
      <c r="ABR13" s="72"/>
      <c r="ABS13" s="72"/>
      <c r="ABT13" s="72"/>
      <c r="ABU13" s="72"/>
      <c r="ABV13" s="72"/>
      <c r="ABW13" s="72"/>
      <c r="ABX13" s="72"/>
      <c r="ABY13" s="72"/>
      <c r="ABZ13" s="72"/>
      <c r="ACA13" s="72"/>
      <c r="ACB13" s="72"/>
      <c r="ACC13" s="72"/>
      <c r="ACD13" s="72"/>
      <c r="ACE13" s="72"/>
      <c r="ACF13" s="72"/>
      <c r="ACG13" s="72"/>
      <c r="ACH13" s="72"/>
      <c r="ACI13" s="72"/>
      <c r="ACJ13" s="72"/>
      <c r="ACK13" s="72"/>
      <c r="ACL13" s="72"/>
      <c r="ACM13" s="72"/>
      <c r="ACN13" s="72"/>
      <c r="ACO13" s="72"/>
      <c r="ACP13" s="72"/>
      <c r="ACQ13" s="72"/>
      <c r="ACR13" s="72"/>
      <c r="ACS13" s="72"/>
      <c r="ACT13" s="72"/>
      <c r="ACU13" s="72"/>
      <c r="ACV13" s="72"/>
      <c r="ACW13" s="72"/>
      <c r="ACX13" s="72"/>
      <c r="ACY13" s="72"/>
      <c r="ACZ13" s="72"/>
      <c r="ADA13" s="72"/>
      <c r="ADB13" s="72"/>
      <c r="ADC13" s="72"/>
      <c r="ADD13" s="72"/>
      <c r="ADE13" s="72"/>
      <c r="ADF13" s="72"/>
      <c r="ADG13" s="72"/>
      <c r="ADH13" s="72"/>
      <c r="ADI13" s="72"/>
      <c r="ADJ13" s="72"/>
      <c r="ADK13" s="72"/>
      <c r="ADL13" s="72"/>
      <c r="ADM13" s="72"/>
      <c r="ADN13" s="72"/>
      <c r="ADO13" s="72"/>
      <c r="ADP13" s="72"/>
      <c r="ADQ13" s="72"/>
      <c r="ADR13" s="72"/>
      <c r="ADS13" s="72"/>
      <c r="ADT13" s="72"/>
      <c r="ADU13" s="72"/>
      <c r="ADV13" s="72"/>
      <c r="ADW13" s="72"/>
      <c r="ADX13" s="72"/>
      <c r="ADY13" s="72"/>
      <c r="ADZ13" s="72"/>
      <c r="AEA13" s="72"/>
      <c r="AEB13" s="72"/>
      <c r="AEC13" s="72"/>
      <c r="AED13" s="72"/>
      <c r="AEE13" s="72"/>
      <c r="AEF13" s="72"/>
      <c r="AEG13" s="72"/>
      <c r="AEH13" s="72"/>
      <c r="AEI13" s="72"/>
      <c r="AEJ13" s="72"/>
      <c r="AEK13" s="72"/>
      <c r="AEL13" s="72"/>
      <c r="AEM13" s="72"/>
      <c r="AEN13" s="72"/>
      <c r="AEO13" s="72"/>
      <c r="AEP13" s="72"/>
      <c r="AEQ13" s="72"/>
      <c r="AER13" s="72"/>
      <c r="AES13" s="72"/>
    </row>
    <row r="14" spans="1:825" s="57" customFormat="1" ht="27" customHeight="1" x14ac:dyDescent="0.2">
      <c r="A14" s="17">
        <f t="shared" si="0"/>
        <v>4</v>
      </c>
      <c r="B14" s="142" t="s">
        <v>188</v>
      </c>
      <c r="C14" s="241">
        <v>67</v>
      </c>
      <c r="D14" s="248">
        <v>63</v>
      </c>
      <c r="E14" s="248">
        <v>15</v>
      </c>
      <c r="F14" s="248">
        <v>13</v>
      </c>
      <c r="G14" s="248">
        <v>20</v>
      </c>
      <c r="H14" s="248">
        <v>24</v>
      </c>
      <c r="I14" s="248">
        <v>18</v>
      </c>
      <c r="J14" s="248">
        <v>10</v>
      </c>
      <c r="K14" s="248">
        <v>10</v>
      </c>
      <c r="L14" s="248">
        <v>12</v>
      </c>
      <c r="M14" s="248">
        <v>4</v>
      </c>
      <c r="N14" s="248">
        <v>4</v>
      </c>
      <c r="O14" s="248">
        <v>43</v>
      </c>
      <c r="P14" s="248">
        <v>43</v>
      </c>
      <c r="Q14" s="248">
        <v>24</v>
      </c>
      <c r="R14" s="248">
        <v>20</v>
      </c>
      <c r="S14" s="248">
        <v>141</v>
      </c>
      <c r="T14" s="248">
        <v>132</v>
      </c>
      <c r="U14" s="248">
        <v>19</v>
      </c>
      <c r="V14" s="248">
        <v>12</v>
      </c>
      <c r="W14" s="248">
        <v>51</v>
      </c>
      <c r="X14" s="248">
        <v>37</v>
      </c>
      <c r="Y14" s="248">
        <v>53</v>
      </c>
      <c r="Z14" s="248">
        <v>46</v>
      </c>
      <c r="AA14" s="248">
        <v>14</v>
      </c>
      <c r="AB14" s="248">
        <v>30</v>
      </c>
      <c r="AC14" s="248">
        <v>4</v>
      </c>
      <c r="AD14" s="248">
        <v>7</v>
      </c>
      <c r="AE14" s="248">
        <v>125</v>
      </c>
      <c r="AF14" s="248">
        <v>116</v>
      </c>
      <c r="AG14" s="248">
        <v>16</v>
      </c>
      <c r="AH14" s="248">
        <v>16</v>
      </c>
      <c r="AI14" s="248"/>
      <c r="AJ14" s="215"/>
      <c r="AK14" s="215"/>
      <c r="AL14" s="215"/>
      <c r="AM14" s="215"/>
      <c r="AN14" s="248"/>
      <c r="AO14" s="248"/>
      <c r="AP14" s="248"/>
      <c r="AQ14" s="248"/>
      <c r="AR14" s="248"/>
      <c r="AS14" s="248"/>
      <c r="AT14" s="248"/>
      <c r="AU14" s="248"/>
      <c r="AV14" s="248"/>
      <c r="AW14" s="248"/>
      <c r="AX14" s="248"/>
      <c r="AY14" s="248"/>
      <c r="AZ14" s="248"/>
      <c r="BA14" s="248"/>
      <c r="BB14" s="248"/>
      <c r="BC14" s="248"/>
      <c r="BD14" s="248"/>
      <c r="BE14" s="248"/>
      <c r="BF14" s="248"/>
      <c r="BG14" s="248"/>
      <c r="BH14" s="248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</row>
    <row r="15" spans="1:825" x14ac:dyDescent="0.25">
      <c r="A15" s="17">
        <f t="shared" si="0"/>
        <v>5</v>
      </c>
      <c r="B15" s="144" t="s">
        <v>189</v>
      </c>
      <c r="C15" s="214">
        <v>35</v>
      </c>
      <c r="D15" s="223">
        <v>36</v>
      </c>
      <c r="E15" s="223">
        <v>7</v>
      </c>
      <c r="F15" s="223">
        <v>8</v>
      </c>
      <c r="G15" s="223">
        <v>8</v>
      </c>
      <c r="H15" s="223">
        <v>8</v>
      </c>
      <c r="I15" s="223">
        <v>11</v>
      </c>
      <c r="J15" s="223">
        <v>12</v>
      </c>
      <c r="K15" s="223">
        <v>3</v>
      </c>
      <c r="L15" s="223">
        <v>5</v>
      </c>
      <c r="M15" s="223">
        <v>6</v>
      </c>
      <c r="N15" s="223">
        <v>3</v>
      </c>
      <c r="O15" s="223">
        <v>29</v>
      </c>
      <c r="P15" s="223">
        <v>29</v>
      </c>
      <c r="Q15" s="223">
        <v>6</v>
      </c>
      <c r="R15" s="223">
        <v>7</v>
      </c>
      <c r="S15" s="223">
        <v>93</v>
      </c>
      <c r="T15" s="223">
        <v>85</v>
      </c>
      <c r="U15" s="223">
        <v>15</v>
      </c>
      <c r="V15" s="223">
        <v>11</v>
      </c>
      <c r="W15" s="223">
        <v>21</v>
      </c>
      <c r="X15" s="223">
        <v>21</v>
      </c>
      <c r="Y15" s="223">
        <v>31</v>
      </c>
      <c r="Z15" s="223">
        <v>31</v>
      </c>
      <c r="AA15" s="223">
        <v>21</v>
      </c>
      <c r="AB15" s="223">
        <v>18</v>
      </c>
      <c r="AC15" s="223">
        <v>5</v>
      </c>
      <c r="AD15" s="223">
        <v>4</v>
      </c>
      <c r="AE15" s="223">
        <v>92</v>
      </c>
      <c r="AF15" s="223">
        <v>84</v>
      </c>
      <c r="AG15" s="223">
        <v>1</v>
      </c>
      <c r="AH15" s="223">
        <v>1</v>
      </c>
      <c r="AI15" s="223">
        <v>2</v>
      </c>
      <c r="AJ15" s="224">
        <v>4</v>
      </c>
      <c r="AK15" s="224"/>
      <c r="AL15" s="224">
        <v>2</v>
      </c>
      <c r="AM15" s="224"/>
      <c r="AN15" s="223"/>
      <c r="AO15" s="223">
        <v>2</v>
      </c>
      <c r="AP15" s="223">
        <v>2</v>
      </c>
      <c r="AQ15" s="223"/>
      <c r="AR15" s="223"/>
      <c r="AS15" s="223"/>
      <c r="AT15" s="223"/>
      <c r="AU15" s="223"/>
      <c r="AV15" s="223"/>
      <c r="AW15" s="223">
        <v>2</v>
      </c>
      <c r="AX15" s="223">
        <v>1</v>
      </c>
      <c r="AY15" s="223"/>
      <c r="AZ15" s="223"/>
      <c r="BA15" s="223"/>
      <c r="BB15" s="223"/>
      <c r="BC15" s="223"/>
      <c r="BD15" s="223"/>
      <c r="BE15" s="223"/>
      <c r="BF15" s="223"/>
      <c r="BG15" s="223">
        <v>2</v>
      </c>
      <c r="BH15" s="223">
        <v>1</v>
      </c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  <c r="IU15" s="61"/>
      <c r="IV15" s="61"/>
      <c r="IW15" s="61"/>
      <c r="IX15" s="61"/>
      <c r="IY15" s="61"/>
      <c r="IZ15" s="61"/>
      <c r="JA15" s="61"/>
      <c r="JB15" s="61"/>
      <c r="JC15" s="61"/>
      <c r="JD15" s="61"/>
      <c r="JE15" s="61"/>
      <c r="JF15" s="61"/>
      <c r="JG15" s="61"/>
      <c r="JH15" s="61"/>
      <c r="JI15" s="61"/>
      <c r="JJ15" s="61"/>
      <c r="JK15" s="61"/>
      <c r="JL15" s="61"/>
      <c r="JM15" s="61"/>
      <c r="JN15" s="61"/>
      <c r="JO15" s="61"/>
      <c r="JP15" s="61"/>
      <c r="JQ15" s="61"/>
      <c r="JR15" s="61"/>
      <c r="JS15" s="61"/>
      <c r="JT15" s="61"/>
      <c r="JU15" s="61"/>
      <c r="JV15" s="61"/>
      <c r="JW15" s="61"/>
      <c r="JX15" s="61"/>
      <c r="JY15" s="61"/>
      <c r="JZ15" s="61"/>
      <c r="KA15" s="61"/>
      <c r="KB15" s="61"/>
      <c r="KC15" s="61"/>
      <c r="KD15" s="61"/>
      <c r="KE15" s="61"/>
      <c r="KF15" s="61"/>
      <c r="KG15" s="61"/>
      <c r="KH15" s="61"/>
      <c r="KI15" s="61"/>
      <c r="KJ15" s="61"/>
      <c r="KK15" s="61"/>
      <c r="KL15" s="61"/>
      <c r="KM15" s="61"/>
      <c r="KN15" s="61"/>
      <c r="KO15" s="61"/>
      <c r="KP15" s="61"/>
      <c r="KQ15" s="61"/>
      <c r="KR15" s="61"/>
      <c r="KS15" s="61"/>
      <c r="KT15" s="61"/>
      <c r="KU15" s="61"/>
      <c r="KV15" s="61"/>
      <c r="KW15" s="61"/>
      <c r="KX15" s="61"/>
      <c r="KY15" s="61"/>
      <c r="KZ15" s="61"/>
      <c r="LA15" s="61"/>
      <c r="LB15" s="61"/>
      <c r="LC15" s="61"/>
      <c r="LD15" s="61"/>
      <c r="LE15" s="61"/>
      <c r="LF15" s="61"/>
      <c r="LG15" s="61"/>
      <c r="LH15" s="61"/>
      <c r="LI15" s="61"/>
      <c r="LJ15" s="61"/>
      <c r="LK15" s="61"/>
      <c r="LL15" s="61"/>
      <c r="LM15" s="61"/>
      <c r="LN15" s="61"/>
      <c r="LO15" s="61"/>
      <c r="LP15" s="61"/>
      <c r="LQ15" s="61"/>
      <c r="LR15" s="61"/>
      <c r="LS15" s="61"/>
      <c r="LT15" s="61"/>
      <c r="LU15" s="61"/>
      <c r="LV15" s="61"/>
      <c r="LW15" s="61"/>
      <c r="LX15" s="61"/>
      <c r="LY15" s="61"/>
      <c r="LZ15" s="61"/>
      <c r="MA15" s="61"/>
      <c r="MB15" s="61"/>
      <c r="MC15" s="61"/>
      <c r="MD15" s="61"/>
      <c r="ME15" s="61"/>
      <c r="MF15" s="61"/>
      <c r="MG15" s="61"/>
      <c r="MH15" s="61"/>
      <c r="MI15" s="61"/>
      <c r="MJ15" s="61"/>
      <c r="MK15" s="61"/>
      <c r="ML15" s="61"/>
      <c r="MM15" s="61"/>
      <c r="MN15" s="61"/>
      <c r="MO15" s="61"/>
      <c r="MP15" s="61"/>
      <c r="MQ15" s="61"/>
      <c r="MR15" s="61"/>
      <c r="MS15" s="61"/>
      <c r="MT15" s="61"/>
      <c r="MU15" s="61"/>
      <c r="MV15" s="61"/>
      <c r="MW15" s="61"/>
      <c r="MX15" s="61"/>
      <c r="MY15" s="61"/>
      <c r="MZ15" s="61"/>
      <c r="NA15" s="61"/>
      <c r="NB15" s="61"/>
      <c r="NC15" s="61"/>
      <c r="ND15" s="61"/>
      <c r="NE15" s="61"/>
      <c r="NF15" s="61"/>
      <c r="NG15" s="61"/>
      <c r="NH15" s="61"/>
      <c r="NI15" s="61"/>
      <c r="NJ15" s="61"/>
      <c r="NK15" s="61"/>
      <c r="NL15" s="61"/>
      <c r="NM15" s="61"/>
      <c r="NN15" s="61"/>
      <c r="NO15" s="61"/>
      <c r="NP15" s="61"/>
      <c r="NQ15" s="61"/>
      <c r="NR15" s="61"/>
      <c r="NS15" s="61"/>
      <c r="NT15" s="61"/>
      <c r="NU15" s="61"/>
      <c r="NV15" s="61"/>
      <c r="NW15" s="61"/>
      <c r="NX15" s="61"/>
      <c r="NY15" s="61"/>
      <c r="NZ15" s="61"/>
      <c r="OA15" s="61"/>
      <c r="OB15" s="61"/>
      <c r="OC15" s="61"/>
      <c r="OD15" s="61"/>
      <c r="OE15" s="61"/>
      <c r="OF15" s="61"/>
      <c r="OG15" s="61"/>
      <c r="OH15" s="61"/>
      <c r="OI15" s="61"/>
      <c r="OJ15" s="61"/>
      <c r="OK15" s="61"/>
      <c r="OL15" s="61"/>
      <c r="OM15" s="61"/>
      <c r="ON15" s="61"/>
      <c r="OO15" s="61"/>
      <c r="OP15" s="61"/>
      <c r="OQ15" s="61"/>
      <c r="OR15" s="61"/>
      <c r="OS15" s="61"/>
      <c r="OT15" s="61"/>
      <c r="OU15" s="61"/>
      <c r="OV15" s="61"/>
      <c r="OW15" s="61"/>
      <c r="OX15" s="61"/>
      <c r="OY15" s="61"/>
      <c r="OZ15" s="61"/>
      <c r="PA15" s="61"/>
      <c r="PB15" s="61"/>
      <c r="PC15" s="61"/>
      <c r="PD15" s="61"/>
      <c r="PE15" s="61"/>
      <c r="PF15" s="61"/>
      <c r="PG15" s="61"/>
      <c r="PH15" s="61"/>
      <c r="PI15" s="61"/>
      <c r="PJ15" s="61"/>
      <c r="PK15" s="61"/>
      <c r="PL15" s="61"/>
      <c r="PM15" s="61"/>
      <c r="PN15" s="61"/>
      <c r="PO15" s="61"/>
      <c r="PP15" s="61"/>
      <c r="PQ15" s="61"/>
      <c r="PR15" s="61"/>
      <c r="PS15" s="61"/>
      <c r="PT15" s="61"/>
      <c r="PU15" s="61"/>
      <c r="PV15" s="61"/>
      <c r="PW15" s="61"/>
      <c r="PX15" s="61"/>
      <c r="PY15" s="61"/>
      <c r="PZ15" s="61"/>
      <c r="QA15" s="61"/>
      <c r="QB15" s="61"/>
      <c r="QC15" s="61"/>
      <c r="QD15" s="61"/>
      <c r="QE15" s="61"/>
      <c r="QF15" s="61"/>
      <c r="QG15" s="61"/>
      <c r="QH15" s="61"/>
      <c r="QI15" s="61"/>
      <c r="QJ15" s="61"/>
      <c r="QK15" s="61"/>
      <c r="QL15" s="61"/>
      <c r="QM15" s="61"/>
      <c r="QN15" s="61"/>
      <c r="QO15" s="61"/>
      <c r="QP15" s="61"/>
      <c r="QQ15" s="61"/>
      <c r="QR15" s="61"/>
      <c r="QS15" s="61"/>
      <c r="QT15" s="61"/>
      <c r="QU15" s="61"/>
      <c r="QV15" s="61"/>
      <c r="QW15" s="61"/>
      <c r="QX15" s="61"/>
      <c r="QY15" s="61"/>
      <c r="QZ15" s="61"/>
      <c r="RA15" s="61"/>
      <c r="RB15" s="61"/>
      <c r="RC15" s="61"/>
      <c r="RD15" s="61"/>
      <c r="RE15" s="61"/>
      <c r="RF15" s="61"/>
      <c r="RG15" s="61"/>
      <c r="RH15" s="61"/>
      <c r="RI15" s="61"/>
      <c r="RJ15" s="61"/>
      <c r="RK15" s="61"/>
      <c r="RL15" s="61"/>
      <c r="RM15" s="61"/>
      <c r="RN15" s="61"/>
      <c r="RO15" s="61"/>
      <c r="RP15" s="61"/>
      <c r="RQ15" s="61"/>
      <c r="RR15" s="61"/>
      <c r="RS15" s="61"/>
      <c r="RT15" s="61"/>
      <c r="RU15" s="61"/>
      <c r="RV15" s="61"/>
      <c r="RW15" s="61"/>
      <c r="RX15" s="61"/>
      <c r="RY15" s="61"/>
      <c r="RZ15" s="61"/>
      <c r="SA15" s="61"/>
      <c r="SB15" s="61"/>
      <c r="SC15" s="61"/>
      <c r="SD15" s="61"/>
      <c r="SE15" s="61"/>
      <c r="SF15" s="61"/>
      <c r="SG15" s="61"/>
      <c r="SH15" s="61"/>
      <c r="SI15" s="61"/>
      <c r="SJ15" s="61"/>
      <c r="SK15" s="61"/>
      <c r="SL15" s="61"/>
      <c r="SM15" s="61"/>
      <c r="SN15" s="61"/>
      <c r="SO15" s="61"/>
      <c r="SP15" s="61"/>
      <c r="SQ15" s="61"/>
      <c r="SR15" s="61"/>
      <c r="SS15" s="61"/>
      <c r="ST15" s="61"/>
      <c r="SU15" s="61"/>
      <c r="SV15" s="61"/>
      <c r="SW15" s="61"/>
      <c r="SX15" s="61"/>
      <c r="SY15" s="61"/>
      <c r="SZ15" s="61"/>
      <c r="TA15" s="61"/>
      <c r="TB15" s="61"/>
      <c r="TC15" s="61"/>
      <c r="TD15" s="61"/>
      <c r="TE15" s="61"/>
      <c r="TF15" s="61"/>
      <c r="TG15" s="61"/>
      <c r="TH15" s="61"/>
      <c r="TI15" s="61"/>
      <c r="TJ15" s="61"/>
      <c r="TK15" s="61"/>
      <c r="TL15" s="61"/>
      <c r="TM15" s="61"/>
      <c r="TN15" s="61"/>
      <c r="TO15" s="61"/>
      <c r="TP15" s="61"/>
      <c r="TQ15" s="61"/>
      <c r="TR15" s="61"/>
      <c r="TS15" s="61"/>
      <c r="TT15" s="61"/>
      <c r="TU15" s="61"/>
      <c r="TV15" s="61"/>
      <c r="TW15" s="61"/>
      <c r="TX15" s="61"/>
      <c r="TY15" s="61"/>
      <c r="TZ15" s="61"/>
      <c r="UA15" s="61"/>
      <c r="UB15" s="61"/>
      <c r="UC15" s="61"/>
      <c r="UD15" s="61"/>
      <c r="UE15" s="61"/>
      <c r="UF15" s="61"/>
      <c r="UG15" s="61"/>
      <c r="UH15" s="61"/>
      <c r="UI15" s="61"/>
      <c r="UJ15" s="61"/>
      <c r="UK15" s="61"/>
      <c r="UL15" s="61"/>
      <c r="UM15" s="61"/>
      <c r="UN15" s="61"/>
      <c r="UO15" s="61"/>
      <c r="UP15" s="61"/>
      <c r="UQ15" s="61"/>
      <c r="UR15" s="61"/>
      <c r="US15" s="61"/>
      <c r="UT15" s="61"/>
      <c r="UU15" s="61"/>
      <c r="UV15" s="61"/>
      <c r="UW15" s="61"/>
      <c r="UX15" s="61"/>
      <c r="UY15" s="61"/>
      <c r="UZ15" s="61"/>
      <c r="VA15" s="61"/>
      <c r="VB15" s="61"/>
      <c r="VC15" s="61"/>
      <c r="VD15" s="61"/>
      <c r="VE15" s="61"/>
      <c r="VF15" s="61"/>
      <c r="VG15" s="61"/>
      <c r="VH15" s="61"/>
      <c r="VI15" s="61"/>
      <c r="VJ15" s="61"/>
      <c r="VK15" s="61"/>
      <c r="VL15" s="61"/>
      <c r="VM15" s="61"/>
      <c r="VN15" s="61"/>
      <c r="VO15" s="61"/>
      <c r="VP15" s="61"/>
      <c r="VQ15" s="61"/>
      <c r="VR15" s="61"/>
      <c r="VS15" s="61"/>
      <c r="VT15" s="61"/>
      <c r="VU15" s="61"/>
      <c r="VV15" s="61"/>
      <c r="VW15" s="61"/>
      <c r="VX15" s="61"/>
      <c r="VY15" s="61"/>
      <c r="VZ15" s="61"/>
      <c r="WA15" s="61"/>
      <c r="WB15" s="61"/>
      <c r="WC15" s="61"/>
      <c r="WD15" s="61"/>
      <c r="WE15" s="61"/>
      <c r="WF15" s="61"/>
      <c r="WG15" s="61"/>
      <c r="WH15" s="61"/>
      <c r="WI15" s="61"/>
      <c r="WJ15" s="61"/>
      <c r="WK15" s="61"/>
      <c r="WL15" s="61"/>
      <c r="WM15" s="61"/>
      <c r="WN15" s="61"/>
      <c r="WO15" s="61"/>
      <c r="WP15" s="61"/>
      <c r="WQ15" s="61"/>
      <c r="WR15" s="61"/>
      <c r="WS15" s="61"/>
      <c r="WT15" s="61"/>
      <c r="WU15" s="61"/>
      <c r="WV15" s="61"/>
      <c r="WW15" s="61"/>
      <c r="WX15" s="61"/>
      <c r="WY15" s="61"/>
      <c r="WZ15" s="61"/>
      <c r="XA15" s="61"/>
      <c r="XB15" s="61"/>
      <c r="XC15" s="61"/>
      <c r="XD15" s="61"/>
      <c r="XE15" s="61"/>
      <c r="XF15" s="61"/>
      <c r="XG15" s="61"/>
      <c r="XH15" s="61"/>
      <c r="XI15" s="61"/>
      <c r="XJ15" s="61"/>
      <c r="XK15" s="61"/>
      <c r="XL15" s="61"/>
      <c r="XM15" s="61"/>
      <c r="XN15" s="61"/>
      <c r="XO15" s="61"/>
      <c r="XP15" s="61"/>
      <c r="XQ15" s="61"/>
      <c r="XR15" s="61"/>
      <c r="XS15" s="61"/>
      <c r="XT15" s="61"/>
      <c r="XU15" s="61"/>
      <c r="XV15" s="61"/>
      <c r="XW15" s="61"/>
      <c r="XX15" s="61"/>
      <c r="XY15" s="61"/>
      <c r="XZ15" s="61"/>
      <c r="YA15" s="61"/>
      <c r="YB15" s="61"/>
      <c r="YC15" s="61"/>
      <c r="YD15" s="61"/>
      <c r="YE15" s="61"/>
      <c r="YF15" s="61"/>
      <c r="YG15" s="61"/>
      <c r="YH15" s="61"/>
      <c r="YI15" s="61"/>
      <c r="YJ15" s="61"/>
      <c r="YK15" s="61"/>
      <c r="YL15" s="61"/>
      <c r="YM15" s="61"/>
      <c r="YN15" s="61"/>
      <c r="YO15" s="61"/>
      <c r="YP15" s="61"/>
      <c r="YQ15" s="61"/>
      <c r="YR15" s="61"/>
      <c r="YS15" s="61"/>
      <c r="YT15" s="61"/>
      <c r="YU15" s="61"/>
      <c r="YV15" s="61"/>
      <c r="YW15" s="61"/>
      <c r="YX15" s="61"/>
      <c r="YY15" s="61"/>
      <c r="YZ15" s="61"/>
      <c r="ZA15" s="61"/>
      <c r="ZB15" s="61"/>
      <c r="ZC15" s="61"/>
      <c r="ZD15" s="61"/>
      <c r="ZE15" s="61"/>
      <c r="ZF15" s="61"/>
      <c r="ZG15" s="61"/>
      <c r="ZH15" s="61"/>
      <c r="ZI15" s="61"/>
      <c r="ZJ15" s="61"/>
      <c r="ZK15" s="61"/>
      <c r="ZL15" s="61"/>
      <c r="ZM15" s="61"/>
      <c r="ZN15" s="61"/>
      <c r="ZO15" s="61"/>
      <c r="ZP15" s="61"/>
      <c r="ZQ15" s="61"/>
      <c r="ZR15" s="61"/>
      <c r="ZS15" s="61"/>
      <c r="ZT15" s="61"/>
      <c r="ZU15" s="61"/>
      <c r="ZV15" s="61"/>
      <c r="ZW15" s="61"/>
      <c r="ZX15" s="61"/>
      <c r="ZY15" s="61"/>
      <c r="ZZ15" s="61"/>
      <c r="AAA15" s="61"/>
      <c r="AAB15" s="61"/>
      <c r="AAC15" s="61"/>
      <c r="AAD15" s="61"/>
      <c r="AAE15" s="61"/>
      <c r="AAF15" s="61"/>
      <c r="AAG15" s="61"/>
      <c r="AAH15" s="61"/>
      <c r="AAI15" s="61"/>
      <c r="AAJ15" s="61"/>
      <c r="AAK15" s="61"/>
      <c r="AAL15" s="61"/>
      <c r="AAM15" s="61"/>
      <c r="AAN15" s="61"/>
      <c r="AAO15" s="61"/>
      <c r="AAP15" s="61"/>
      <c r="AAQ15" s="61"/>
      <c r="AAR15" s="61"/>
      <c r="AAS15" s="61"/>
      <c r="AAT15" s="61"/>
      <c r="AAU15" s="61"/>
      <c r="AAV15" s="61"/>
      <c r="AAW15" s="61"/>
      <c r="AAX15" s="61"/>
      <c r="AAY15" s="61"/>
      <c r="AAZ15" s="61"/>
      <c r="ABA15" s="61"/>
      <c r="ABB15" s="61"/>
      <c r="ABC15" s="61"/>
      <c r="ABD15" s="61"/>
      <c r="ABE15" s="61"/>
      <c r="ABF15" s="61"/>
      <c r="ABG15" s="61"/>
      <c r="ABH15" s="61"/>
      <c r="ABI15" s="61"/>
      <c r="ABJ15" s="61"/>
      <c r="ABK15" s="61"/>
      <c r="ABL15" s="61"/>
      <c r="ABM15" s="61"/>
      <c r="ABN15" s="61"/>
      <c r="ABO15" s="61"/>
      <c r="ABP15" s="61"/>
      <c r="ABQ15" s="61"/>
      <c r="ABR15" s="61"/>
      <c r="ABS15" s="61"/>
      <c r="ABT15" s="61"/>
      <c r="ABU15" s="61"/>
      <c r="ABV15" s="61"/>
      <c r="ABW15" s="61"/>
      <c r="ABX15" s="61"/>
      <c r="ABY15" s="61"/>
      <c r="ABZ15" s="61"/>
      <c r="ACA15" s="61"/>
      <c r="ACB15" s="61"/>
      <c r="ACC15" s="61"/>
      <c r="ACD15" s="61"/>
      <c r="ACE15" s="61"/>
      <c r="ACF15" s="61"/>
      <c r="ACG15" s="61"/>
      <c r="ACH15" s="61"/>
      <c r="ACI15" s="61"/>
      <c r="ACJ15" s="61"/>
      <c r="ACK15" s="61"/>
      <c r="ACL15" s="61"/>
      <c r="ACM15" s="61"/>
      <c r="ACN15" s="61"/>
      <c r="ACO15" s="61"/>
      <c r="ACP15" s="61"/>
      <c r="ACQ15" s="61"/>
      <c r="ACR15" s="61"/>
      <c r="ACS15" s="61"/>
      <c r="ACT15" s="61"/>
      <c r="ACU15" s="61"/>
      <c r="ACV15" s="61"/>
      <c r="ACW15" s="61"/>
      <c r="ACX15" s="61"/>
      <c r="ACY15" s="61"/>
      <c r="ACZ15" s="61"/>
      <c r="ADA15" s="61"/>
      <c r="ADB15" s="61"/>
      <c r="ADC15" s="61"/>
      <c r="ADD15" s="61"/>
      <c r="ADE15" s="61"/>
      <c r="ADF15" s="61"/>
      <c r="ADG15" s="61"/>
      <c r="ADH15" s="61"/>
      <c r="ADI15" s="61"/>
      <c r="ADJ15" s="61"/>
      <c r="ADK15" s="61"/>
      <c r="ADL15" s="61"/>
      <c r="ADM15" s="61"/>
      <c r="ADN15" s="61"/>
      <c r="ADO15" s="61"/>
      <c r="ADP15" s="61"/>
      <c r="ADQ15" s="61"/>
      <c r="ADR15" s="61"/>
      <c r="ADS15" s="61"/>
      <c r="ADT15" s="61"/>
      <c r="ADU15" s="61"/>
      <c r="ADV15" s="61"/>
      <c r="ADW15" s="61"/>
      <c r="ADX15" s="61"/>
      <c r="ADY15" s="61"/>
      <c r="ADZ15" s="61"/>
      <c r="AEA15" s="61"/>
      <c r="AEB15" s="61"/>
      <c r="AEC15" s="61"/>
      <c r="AED15" s="61"/>
      <c r="AEE15" s="61"/>
      <c r="AEF15" s="61"/>
      <c r="AEG15" s="61"/>
      <c r="AEH15" s="61"/>
      <c r="AEI15" s="61"/>
      <c r="AEJ15" s="61"/>
      <c r="AEK15" s="61"/>
      <c r="AEL15" s="61"/>
      <c r="AEM15" s="61"/>
      <c r="AEN15" s="61"/>
      <c r="AEO15" s="61"/>
      <c r="AEP15" s="61"/>
      <c r="AEQ15" s="61"/>
      <c r="AER15" s="61"/>
      <c r="AES15" s="61"/>
    </row>
    <row r="16" spans="1:825" ht="30" x14ac:dyDescent="0.25">
      <c r="A16" s="17">
        <f t="shared" si="0"/>
        <v>6</v>
      </c>
      <c r="B16" s="144" t="s">
        <v>190</v>
      </c>
      <c r="C16" s="241">
        <v>89</v>
      </c>
      <c r="D16" s="248">
        <v>89</v>
      </c>
      <c r="E16" s="248">
        <v>15</v>
      </c>
      <c r="F16" s="248">
        <v>14</v>
      </c>
      <c r="G16" s="248">
        <v>43</v>
      </c>
      <c r="H16" s="248">
        <v>43</v>
      </c>
      <c r="I16" s="248">
        <v>11</v>
      </c>
      <c r="J16" s="248">
        <v>12</v>
      </c>
      <c r="K16" s="248">
        <v>17</v>
      </c>
      <c r="L16" s="248">
        <v>16</v>
      </c>
      <c r="M16" s="248">
        <v>3</v>
      </c>
      <c r="N16" s="248">
        <v>4</v>
      </c>
      <c r="O16" s="248">
        <v>61</v>
      </c>
      <c r="P16" s="248">
        <v>60</v>
      </c>
      <c r="Q16" s="248">
        <v>28</v>
      </c>
      <c r="R16" s="248">
        <v>29</v>
      </c>
      <c r="S16" s="248">
        <v>139</v>
      </c>
      <c r="T16" s="248">
        <v>142</v>
      </c>
      <c r="U16" s="248">
        <v>12</v>
      </c>
      <c r="V16" s="248">
        <v>14</v>
      </c>
      <c r="W16" s="248">
        <v>43</v>
      </c>
      <c r="X16" s="248">
        <v>40</v>
      </c>
      <c r="Y16" s="248">
        <v>47</v>
      </c>
      <c r="Z16" s="248">
        <v>51</v>
      </c>
      <c r="AA16" s="248">
        <v>30</v>
      </c>
      <c r="AB16" s="248">
        <v>29</v>
      </c>
      <c r="AC16" s="248">
        <v>7</v>
      </c>
      <c r="AD16" s="248">
        <v>8</v>
      </c>
      <c r="AE16" s="248">
        <v>128</v>
      </c>
      <c r="AF16" s="248">
        <v>130</v>
      </c>
      <c r="AG16" s="248">
        <v>11</v>
      </c>
      <c r="AH16" s="248">
        <v>12</v>
      </c>
      <c r="AI16" s="248">
        <v>0</v>
      </c>
      <c r="AJ16" s="215">
        <v>0</v>
      </c>
      <c r="AK16" s="215">
        <v>0</v>
      </c>
      <c r="AL16" s="215">
        <v>0</v>
      </c>
      <c r="AM16" s="215">
        <v>0</v>
      </c>
      <c r="AN16" s="248">
        <v>0</v>
      </c>
      <c r="AO16" s="248">
        <v>0</v>
      </c>
      <c r="AP16" s="248">
        <v>0</v>
      </c>
      <c r="AQ16" s="248">
        <v>0</v>
      </c>
      <c r="AR16" s="248">
        <v>0</v>
      </c>
      <c r="AS16" s="248">
        <v>0</v>
      </c>
      <c r="AT16" s="248">
        <v>0</v>
      </c>
      <c r="AU16" s="248">
        <v>0</v>
      </c>
      <c r="AV16" s="248">
        <v>0</v>
      </c>
      <c r="AW16" s="248">
        <v>0</v>
      </c>
      <c r="AX16" s="248">
        <v>0</v>
      </c>
      <c r="AY16" s="248">
        <v>0</v>
      </c>
      <c r="AZ16" s="248">
        <v>0</v>
      </c>
      <c r="BA16" s="248">
        <v>0</v>
      </c>
      <c r="BB16" s="248">
        <v>0</v>
      </c>
      <c r="BC16" s="248">
        <v>0</v>
      </c>
      <c r="BD16" s="248">
        <v>0</v>
      </c>
      <c r="BE16" s="248">
        <v>0</v>
      </c>
      <c r="BF16" s="248">
        <v>0</v>
      </c>
      <c r="BG16" s="248">
        <v>0</v>
      </c>
      <c r="BH16" s="248">
        <v>0</v>
      </c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61"/>
      <c r="IS16" s="61"/>
      <c r="IT16" s="61"/>
      <c r="IU16" s="61"/>
      <c r="IV16" s="61"/>
      <c r="IW16" s="61"/>
      <c r="IX16" s="61"/>
      <c r="IY16" s="61"/>
      <c r="IZ16" s="61"/>
      <c r="JA16" s="61"/>
      <c r="JB16" s="61"/>
      <c r="JC16" s="61"/>
      <c r="JD16" s="61"/>
      <c r="JE16" s="61"/>
      <c r="JF16" s="61"/>
      <c r="JG16" s="61"/>
      <c r="JH16" s="61"/>
      <c r="JI16" s="61"/>
      <c r="JJ16" s="61"/>
      <c r="JK16" s="61"/>
      <c r="JL16" s="61"/>
      <c r="JM16" s="61"/>
      <c r="JN16" s="61"/>
      <c r="JO16" s="61"/>
      <c r="JP16" s="61"/>
      <c r="JQ16" s="61"/>
      <c r="JR16" s="61"/>
      <c r="JS16" s="61"/>
      <c r="JT16" s="61"/>
      <c r="JU16" s="61"/>
      <c r="JV16" s="61"/>
      <c r="JW16" s="61"/>
      <c r="JX16" s="61"/>
      <c r="JY16" s="61"/>
      <c r="JZ16" s="61"/>
      <c r="KA16" s="61"/>
      <c r="KB16" s="61"/>
      <c r="KC16" s="61"/>
      <c r="KD16" s="61"/>
      <c r="KE16" s="61"/>
      <c r="KF16" s="61"/>
      <c r="KG16" s="61"/>
      <c r="KH16" s="61"/>
      <c r="KI16" s="61"/>
      <c r="KJ16" s="61"/>
      <c r="KK16" s="61"/>
      <c r="KL16" s="61"/>
      <c r="KM16" s="61"/>
      <c r="KN16" s="61"/>
      <c r="KO16" s="61"/>
      <c r="KP16" s="61"/>
      <c r="KQ16" s="61"/>
      <c r="KR16" s="61"/>
      <c r="KS16" s="61"/>
      <c r="KT16" s="61"/>
      <c r="KU16" s="61"/>
      <c r="KV16" s="61"/>
      <c r="KW16" s="61"/>
      <c r="KX16" s="61"/>
      <c r="KY16" s="61"/>
      <c r="KZ16" s="61"/>
      <c r="LA16" s="61"/>
      <c r="LB16" s="61"/>
      <c r="LC16" s="61"/>
      <c r="LD16" s="61"/>
      <c r="LE16" s="61"/>
      <c r="LF16" s="61"/>
      <c r="LG16" s="61"/>
      <c r="LH16" s="61"/>
      <c r="LI16" s="61"/>
      <c r="LJ16" s="61"/>
      <c r="LK16" s="61"/>
      <c r="LL16" s="61"/>
      <c r="LM16" s="61"/>
      <c r="LN16" s="61"/>
      <c r="LO16" s="61"/>
      <c r="LP16" s="61"/>
      <c r="LQ16" s="61"/>
      <c r="LR16" s="61"/>
      <c r="LS16" s="61"/>
      <c r="LT16" s="61"/>
      <c r="LU16" s="61"/>
      <c r="LV16" s="61"/>
      <c r="LW16" s="61"/>
      <c r="LX16" s="61"/>
      <c r="LY16" s="61"/>
      <c r="LZ16" s="61"/>
      <c r="MA16" s="61"/>
      <c r="MB16" s="61"/>
      <c r="MC16" s="61"/>
      <c r="MD16" s="61"/>
      <c r="ME16" s="61"/>
      <c r="MF16" s="61"/>
      <c r="MG16" s="61"/>
      <c r="MH16" s="61"/>
      <c r="MI16" s="61"/>
      <c r="MJ16" s="61"/>
      <c r="MK16" s="61"/>
      <c r="ML16" s="61"/>
      <c r="MM16" s="61"/>
      <c r="MN16" s="61"/>
      <c r="MO16" s="61"/>
      <c r="MP16" s="61"/>
      <c r="MQ16" s="61"/>
      <c r="MR16" s="61"/>
      <c r="MS16" s="61"/>
      <c r="MT16" s="61"/>
      <c r="MU16" s="61"/>
      <c r="MV16" s="61"/>
      <c r="MW16" s="61"/>
      <c r="MX16" s="61"/>
      <c r="MY16" s="61"/>
      <c r="MZ16" s="61"/>
      <c r="NA16" s="61"/>
      <c r="NB16" s="61"/>
      <c r="NC16" s="61"/>
      <c r="ND16" s="61"/>
      <c r="NE16" s="61"/>
      <c r="NF16" s="61"/>
      <c r="NG16" s="61"/>
      <c r="NH16" s="61"/>
      <c r="NI16" s="61"/>
      <c r="NJ16" s="61"/>
      <c r="NK16" s="61"/>
      <c r="NL16" s="61"/>
      <c r="NM16" s="61"/>
      <c r="NN16" s="61"/>
      <c r="NO16" s="61"/>
      <c r="NP16" s="61"/>
      <c r="NQ16" s="61"/>
      <c r="NR16" s="61"/>
      <c r="NS16" s="61"/>
      <c r="NT16" s="61"/>
      <c r="NU16" s="61"/>
      <c r="NV16" s="61"/>
      <c r="NW16" s="61"/>
      <c r="NX16" s="61"/>
      <c r="NY16" s="61"/>
      <c r="NZ16" s="61"/>
      <c r="OA16" s="61"/>
      <c r="OB16" s="61"/>
      <c r="OC16" s="61"/>
      <c r="OD16" s="61"/>
      <c r="OE16" s="61"/>
      <c r="OF16" s="61"/>
      <c r="OG16" s="61"/>
      <c r="OH16" s="61"/>
      <c r="OI16" s="61"/>
      <c r="OJ16" s="61"/>
      <c r="OK16" s="61"/>
      <c r="OL16" s="61"/>
      <c r="OM16" s="61"/>
      <c r="ON16" s="61"/>
      <c r="OO16" s="61"/>
      <c r="OP16" s="61"/>
      <c r="OQ16" s="61"/>
      <c r="OR16" s="61"/>
      <c r="OS16" s="61"/>
      <c r="OT16" s="61"/>
      <c r="OU16" s="61"/>
      <c r="OV16" s="61"/>
      <c r="OW16" s="61"/>
      <c r="OX16" s="61"/>
      <c r="OY16" s="61"/>
      <c r="OZ16" s="61"/>
      <c r="PA16" s="61"/>
      <c r="PB16" s="61"/>
      <c r="PC16" s="61"/>
      <c r="PD16" s="61"/>
      <c r="PE16" s="61"/>
      <c r="PF16" s="61"/>
      <c r="PG16" s="61"/>
      <c r="PH16" s="61"/>
      <c r="PI16" s="61"/>
      <c r="PJ16" s="61"/>
      <c r="PK16" s="61"/>
      <c r="PL16" s="61"/>
      <c r="PM16" s="61"/>
      <c r="PN16" s="61"/>
      <c r="PO16" s="61"/>
      <c r="PP16" s="61"/>
      <c r="PQ16" s="61"/>
      <c r="PR16" s="61"/>
      <c r="PS16" s="61"/>
      <c r="PT16" s="61"/>
      <c r="PU16" s="61"/>
      <c r="PV16" s="61"/>
      <c r="PW16" s="61"/>
      <c r="PX16" s="61"/>
      <c r="PY16" s="61"/>
      <c r="PZ16" s="61"/>
      <c r="QA16" s="61"/>
      <c r="QB16" s="61"/>
      <c r="QC16" s="61"/>
      <c r="QD16" s="61"/>
      <c r="QE16" s="61"/>
      <c r="QF16" s="61"/>
      <c r="QG16" s="61"/>
      <c r="QH16" s="61"/>
      <c r="QI16" s="61"/>
      <c r="QJ16" s="61"/>
      <c r="QK16" s="61"/>
      <c r="QL16" s="61"/>
      <c r="QM16" s="61"/>
      <c r="QN16" s="61"/>
      <c r="QO16" s="61"/>
      <c r="QP16" s="61"/>
      <c r="QQ16" s="61"/>
      <c r="QR16" s="61"/>
      <c r="QS16" s="61"/>
      <c r="QT16" s="61"/>
      <c r="QU16" s="61"/>
      <c r="QV16" s="61"/>
      <c r="QW16" s="61"/>
      <c r="QX16" s="61"/>
      <c r="QY16" s="61"/>
      <c r="QZ16" s="61"/>
      <c r="RA16" s="61"/>
      <c r="RB16" s="61"/>
      <c r="RC16" s="61"/>
      <c r="RD16" s="61"/>
      <c r="RE16" s="61"/>
      <c r="RF16" s="61"/>
      <c r="RG16" s="61"/>
      <c r="RH16" s="61"/>
      <c r="RI16" s="61"/>
      <c r="RJ16" s="61"/>
      <c r="RK16" s="61"/>
      <c r="RL16" s="61"/>
      <c r="RM16" s="61"/>
      <c r="RN16" s="61"/>
      <c r="RO16" s="61"/>
      <c r="RP16" s="61"/>
      <c r="RQ16" s="61"/>
      <c r="RR16" s="61"/>
      <c r="RS16" s="61"/>
      <c r="RT16" s="61"/>
      <c r="RU16" s="61"/>
      <c r="RV16" s="61"/>
      <c r="RW16" s="61"/>
      <c r="RX16" s="61"/>
      <c r="RY16" s="61"/>
      <c r="RZ16" s="61"/>
      <c r="SA16" s="61"/>
      <c r="SB16" s="61"/>
      <c r="SC16" s="61"/>
      <c r="SD16" s="61"/>
      <c r="SE16" s="61"/>
      <c r="SF16" s="61"/>
      <c r="SG16" s="61"/>
      <c r="SH16" s="61"/>
      <c r="SI16" s="61"/>
      <c r="SJ16" s="61"/>
      <c r="SK16" s="61"/>
      <c r="SL16" s="61"/>
      <c r="SM16" s="61"/>
      <c r="SN16" s="61"/>
      <c r="SO16" s="61"/>
      <c r="SP16" s="61"/>
      <c r="SQ16" s="61"/>
      <c r="SR16" s="61"/>
      <c r="SS16" s="61"/>
      <c r="ST16" s="61"/>
      <c r="SU16" s="61"/>
      <c r="SV16" s="61"/>
      <c r="SW16" s="61"/>
      <c r="SX16" s="61"/>
      <c r="SY16" s="61"/>
      <c r="SZ16" s="61"/>
      <c r="TA16" s="61"/>
      <c r="TB16" s="61"/>
      <c r="TC16" s="61"/>
      <c r="TD16" s="61"/>
      <c r="TE16" s="61"/>
      <c r="TF16" s="61"/>
      <c r="TG16" s="61"/>
      <c r="TH16" s="61"/>
      <c r="TI16" s="61"/>
      <c r="TJ16" s="61"/>
      <c r="TK16" s="61"/>
      <c r="TL16" s="61"/>
      <c r="TM16" s="61"/>
      <c r="TN16" s="61"/>
      <c r="TO16" s="61"/>
      <c r="TP16" s="61"/>
      <c r="TQ16" s="61"/>
      <c r="TR16" s="61"/>
      <c r="TS16" s="61"/>
      <c r="TT16" s="61"/>
      <c r="TU16" s="61"/>
      <c r="TV16" s="61"/>
      <c r="TW16" s="61"/>
      <c r="TX16" s="61"/>
      <c r="TY16" s="61"/>
      <c r="TZ16" s="61"/>
      <c r="UA16" s="61"/>
      <c r="UB16" s="61"/>
      <c r="UC16" s="61"/>
      <c r="UD16" s="61"/>
      <c r="UE16" s="61"/>
      <c r="UF16" s="61"/>
      <c r="UG16" s="61"/>
      <c r="UH16" s="61"/>
      <c r="UI16" s="61"/>
      <c r="UJ16" s="61"/>
      <c r="UK16" s="61"/>
      <c r="UL16" s="61"/>
      <c r="UM16" s="61"/>
      <c r="UN16" s="61"/>
      <c r="UO16" s="61"/>
      <c r="UP16" s="61"/>
      <c r="UQ16" s="61"/>
      <c r="UR16" s="61"/>
      <c r="US16" s="61"/>
      <c r="UT16" s="61"/>
      <c r="UU16" s="61"/>
      <c r="UV16" s="61"/>
      <c r="UW16" s="61"/>
      <c r="UX16" s="61"/>
      <c r="UY16" s="61"/>
      <c r="UZ16" s="61"/>
      <c r="VA16" s="61"/>
      <c r="VB16" s="61"/>
      <c r="VC16" s="61"/>
      <c r="VD16" s="61"/>
      <c r="VE16" s="61"/>
      <c r="VF16" s="61"/>
      <c r="VG16" s="61"/>
      <c r="VH16" s="61"/>
      <c r="VI16" s="61"/>
      <c r="VJ16" s="61"/>
      <c r="VK16" s="61"/>
      <c r="VL16" s="61"/>
      <c r="VM16" s="61"/>
      <c r="VN16" s="61"/>
      <c r="VO16" s="61"/>
      <c r="VP16" s="61"/>
      <c r="VQ16" s="61"/>
      <c r="VR16" s="61"/>
      <c r="VS16" s="61"/>
      <c r="VT16" s="61"/>
      <c r="VU16" s="61"/>
      <c r="VV16" s="61"/>
      <c r="VW16" s="61"/>
      <c r="VX16" s="61"/>
      <c r="VY16" s="61"/>
      <c r="VZ16" s="61"/>
      <c r="WA16" s="61"/>
      <c r="WB16" s="61"/>
      <c r="WC16" s="61"/>
      <c r="WD16" s="61"/>
      <c r="WE16" s="61"/>
      <c r="WF16" s="61"/>
      <c r="WG16" s="61"/>
      <c r="WH16" s="61"/>
      <c r="WI16" s="61"/>
      <c r="WJ16" s="61"/>
      <c r="WK16" s="61"/>
      <c r="WL16" s="61"/>
      <c r="WM16" s="61"/>
      <c r="WN16" s="61"/>
      <c r="WO16" s="61"/>
      <c r="WP16" s="61"/>
      <c r="WQ16" s="61"/>
      <c r="WR16" s="61"/>
      <c r="WS16" s="61"/>
      <c r="WT16" s="61"/>
      <c r="WU16" s="61"/>
      <c r="WV16" s="61"/>
      <c r="WW16" s="61"/>
      <c r="WX16" s="61"/>
      <c r="WY16" s="61"/>
      <c r="WZ16" s="61"/>
      <c r="XA16" s="61"/>
      <c r="XB16" s="61"/>
      <c r="XC16" s="61"/>
      <c r="XD16" s="61"/>
      <c r="XE16" s="61"/>
      <c r="XF16" s="61"/>
      <c r="XG16" s="61"/>
      <c r="XH16" s="61"/>
      <c r="XI16" s="61"/>
      <c r="XJ16" s="61"/>
      <c r="XK16" s="61"/>
      <c r="XL16" s="61"/>
      <c r="XM16" s="61"/>
      <c r="XN16" s="61"/>
      <c r="XO16" s="61"/>
      <c r="XP16" s="61"/>
      <c r="XQ16" s="61"/>
      <c r="XR16" s="61"/>
      <c r="XS16" s="61"/>
      <c r="XT16" s="61"/>
      <c r="XU16" s="61"/>
      <c r="XV16" s="61"/>
      <c r="XW16" s="61"/>
      <c r="XX16" s="61"/>
      <c r="XY16" s="61"/>
      <c r="XZ16" s="61"/>
      <c r="YA16" s="61"/>
      <c r="YB16" s="61"/>
      <c r="YC16" s="61"/>
      <c r="YD16" s="61"/>
      <c r="YE16" s="61"/>
      <c r="YF16" s="61"/>
      <c r="YG16" s="61"/>
      <c r="YH16" s="61"/>
      <c r="YI16" s="61"/>
      <c r="YJ16" s="61"/>
      <c r="YK16" s="61"/>
      <c r="YL16" s="61"/>
      <c r="YM16" s="61"/>
      <c r="YN16" s="61"/>
      <c r="YO16" s="61"/>
      <c r="YP16" s="61"/>
      <c r="YQ16" s="61"/>
      <c r="YR16" s="61"/>
      <c r="YS16" s="61"/>
      <c r="YT16" s="61"/>
      <c r="YU16" s="61"/>
      <c r="YV16" s="61"/>
      <c r="YW16" s="61"/>
      <c r="YX16" s="61"/>
      <c r="YY16" s="61"/>
      <c r="YZ16" s="61"/>
      <c r="ZA16" s="61"/>
      <c r="ZB16" s="61"/>
      <c r="ZC16" s="61"/>
      <c r="ZD16" s="61"/>
      <c r="ZE16" s="61"/>
      <c r="ZF16" s="61"/>
      <c r="ZG16" s="61"/>
      <c r="ZH16" s="61"/>
      <c r="ZI16" s="61"/>
      <c r="ZJ16" s="61"/>
      <c r="ZK16" s="61"/>
      <c r="ZL16" s="61"/>
      <c r="ZM16" s="61"/>
      <c r="ZN16" s="61"/>
      <c r="ZO16" s="61"/>
      <c r="ZP16" s="61"/>
      <c r="ZQ16" s="61"/>
      <c r="ZR16" s="61"/>
      <c r="ZS16" s="61"/>
      <c r="ZT16" s="61"/>
      <c r="ZU16" s="61"/>
      <c r="ZV16" s="61"/>
      <c r="ZW16" s="61"/>
      <c r="ZX16" s="61"/>
      <c r="ZY16" s="61"/>
      <c r="ZZ16" s="61"/>
      <c r="AAA16" s="61"/>
      <c r="AAB16" s="61"/>
      <c r="AAC16" s="61"/>
      <c r="AAD16" s="61"/>
      <c r="AAE16" s="61"/>
      <c r="AAF16" s="61"/>
      <c r="AAG16" s="61"/>
      <c r="AAH16" s="61"/>
      <c r="AAI16" s="61"/>
      <c r="AAJ16" s="61"/>
      <c r="AAK16" s="61"/>
      <c r="AAL16" s="61"/>
      <c r="AAM16" s="61"/>
      <c r="AAN16" s="61"/>
      <c r="AAO16" s="61"/>
      <c r="AAP16" s="61"/>
      <c r="AAQ16" s="61"/>
      <c r="AAR16" s="61"/>
      <c r="AAS16" s="61"/>
      <c r="AAT16" s="61"/>
      <c r="AAU16" s="61"/>
      <c r="AAV16" s="61"/>
      <c r="AAW16" s="61"/>
      <c r="AAX16" s="61"/>
      <c r="AAY16" s="61"/>
      <c r="AAZ16" s="61"/>
      <c r="ABA16" s="61"/>
      <c r="ABB16" s="61"/>
      <c r="ABC16" s="61"/>
      <c r="ABD16" s="61"/>
      <c r="ABE16" s="61"/>
      <c r="ABF16" s="61"/>
      <c r="ABG16" s="61"/>
      <c r="ABH16" s="61"/>
      <c r="ABI16" s="61"/>
      <c r="ABJ16" s="61"/>
      <c r="ABK16" s="61"/>
      <c r="ABL16" s="61"/>
      <c r="ABM16" s="61"/>
      <c r="ABN16" s="61"/>
      <c r="ABO16" s="61"/>
      <c r="ABP16" s="61"/>
      <c r="ABQ16" s="61"/>
      <c r="ABR16" s="61"/>
      <c r="ABS16" s="61"/>
      <c r="ABT16" s="61"/>
      <c r="ABU16" s="61"/>
      <c r="ABV16" s="61"/>
      <c r="ABW16" s="61"/>
      <c r="ABX16" s="61"/>
      <c r="ABY16" s="61"/>
      <c r="ABZ16" s="61"/>
      <c r="ACA16" s="61"/>
      <c r="ACB16" s="61"/>
      <c r="ACC16" s="61"/>
      <c r="ACD16" s="61"/>
      <c r="ACE16" s="61"/>
      <c r="ACF16" s="61"/>
      <c r="ACG16" s="61"/>
      <c r="ACH16" s="61"/>
      <c r="ACI16" s="61"/>
      <c r="ACJ16" s="61"/>
      <c r="ACK16" s="61"/>
      <c r="ACL16" s="61"/>
      <c r="ACM16" s="61"/>
      <c r="ACN16" s="61"/>
      <c r="ACO16" s="61"/>
      <c r="ACP16" s="61"/>
      <c r="ACQ16" s="61"/>
      <c r="ACR16" s="61"/>
      <c r="ACS16" s="61"/>
      <c r="ACT16" s="61"/>
      <c r="ACU16" s="61"/>
      <c r="ACV16" s="61"/>
      <c r="ACW16" s="61"/>
      <c r="ACX16" s="61"/>
      <c r="ACY16" s="61"/>
      <c r="ACZ16" s="61"/>
      <c r="ADA16" s="61"/>
      <c r="ADB16" s="61"/>
      <c r="ADC16" s="61"/>
      <c r="ADD16" s="61"/>
      <c r="ADE16" s="61"/>
      <c r="ADF16" s="61"/>
      <c r="ADG16" s="61"/>
      <c r="ADH16" s="61"/>
      <c r="ADI16" s="61"/>
      <c r="ADJ16" s="61"/>
      <c r="ADK16" s="61"/>
      <c r="ADL16" s="61"/>
      <c r="ADM16" s="61"/>
      <c r="ADN16" s="61"/>
      <c r="ADO16" s="61"/>
      <c r="ADP16" s="61"/>
      <c r="ADQ16" s="61"/>
      <c r="ADR16" s="61"/>
      <c r="ADS16" s="61"/>
      <c r="ADT16" s="61"/>
      <c r="ADU16" s="61"/>
      <c r="ADV16" s="61"/>
      <c r="ADW16" s="61"/>
      <c r="ADX16" s="61"/>
      <c r="ADY16" s="61"/>
      <c r="ADZ16" s="61"/>
      <c r="AEA16" s="61"/>
      <c r="AEB16" s="61"/>
      <c r="AEC16" s="61"/>
      <c r="AED16" s="61"/>
      <c r="AEE16" s="61"/>
      <c r="AEF16" s="61"/>
      <c r="AEG16" s="61"/>
      <c r="AEH16" s="61"/>
      <c r="AEI16" s="61"/>
      <c r="AEJ16" s="61"/>
      <c r="AEK16" s="61"/>
      <c r="AEL16" s="61"/>
      <c r="AEM16" s="61"/>
      <c r="AEN16" s="61"/>
      <c r="AEO16" s="61"/>
      <c r="AEP16" s="61"/>
      <c r="AEQ16" s="61"/>
      <c r="AER16" s="61"/>
      <c r="AES16" s="61"/>
    </row>
    <row r="17" spans="1:825" ht="30" x14ac:dyDescent="0.25">
      <c r="A17" s="17">
        <f t="shared" si="0"/>
        <v>7</v>
      </c>
      <c r="B17" s="144" t="s">
        <v>191</v>
      </c>
      <c r="C17" s="162">
        <v>30</v>
      </c>
      <c r="D17" s="223">
        <v>33</v>
      </c>
      <c r="E17" s="223">
        <v>10</v>
      </c>
      <c r="F17" s="223">
        <v>10</v>
      </c>
      <c r="G17" s="223">
        <v>12</v>
      </c>
      <c r="H17" s="223">
        <v>16</v>
      </c>
      <c r="I17" s="223">
        <v>4</v>
      </c>
      <c r="J17" s="223">
        <v>4</v>
      </c>
      <c r="K17" s="223">
        <v>2</v>
      </c>
      <c r="L17" s="223">
        <v>2</v>
      </c>
      <c r="M17" s="223">
        <v>1</v>
      </c>
      <c r="N17" s="223">
        <v>1</v>
      </c>
      <c r="O17" s="223">
        <v>20</v>
      </c>
      <c r="P17" s="223">
        <v>22</v>
      </c>
      <c r="Q17" s="223">
        <v>10</v>
      </c>
      <c r="R17" s="223">
        <v>11</v>
      </c>
      <c r="S17" s="223">
        <v>53</v>
      </c>
      <c r="T17" s="223">
        <v>52</v>
      </c>
      <c r="U17" s="223">
        <v>18</v>
      </c>
      <c r="V17" s="223">
        <v>16</v>
      </c>
      <c r="W17" s="223">
        <v>16</v>
      </c>
      <c r="X17" s="223">
        <v>15</v>
      </c>
      <c r="Y17" s="223">
        <v>10</v>
      </c>
      <c r="Z17" s="223">
        <v>11</v>
      </c>
      <c r="AA17" s="223">
        <v>9</v>
      </c>
      <c r="AB17" s="223">
        <v>10</v>
      </c>
      <c r="AC17" s="223"/>
      <c r="AD17" s="223"/>
      <c r="AE17" s="223">
        <v>47</v>
      </c>
      <c r="AF17" s="223">
        <v>45</v>
      </c>
      <c r="AG17" s="223">
        <v>6</v>
      </c>
      <c r="AH17" s="223">
        <v>7</v>
      </c>
      <c r="AI17" s="223"/>
      <c r="AJ17" s="163"/>
      <c r="AK17" s="163"/>
      <c r="AL17" s="163"/>
      <c r="AM17" s="163"/>
      <c r="AN17" s="223"/>
      <c r="AO17" s="223"/>
      <c r="AP17" s="223"/>
      <c r="AQ17" s="223"/>
      <c r="AR17" s="223"/>
      <c r="AS17" s="223"/>
      <c r="AT17" s="223"/>
      <c r="AU17" s="223"/>
      <c r="AV17" s="223"/>
      <c r="AW17" s="223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  <c r="IS17" s="61"/>
      <c r="IT17" s="61"/>
      <c r="IU17" s="61"/>
      <c r="IV17" s="61"/>
      <c r="IW17" s="61"/>
      <c r="IX17" s="61"/>
      <c r="IY17" s="61"/>
      <c r="IZ17" s="61"/>
      <c r="JA17" s="61"/>
      <c r="JB17" s="61"/>
      <c r="JC17" s="61"/>
      <c r="JD17" s="61"/>
      <c r="JE17" s="61"/>
      <c r="JF17" s="61"/>
      <c r="JG17" s="61"/>
      <c r="JH17" s="61"/>
      <c r="JI17" s="61"/>
      <c r="JJ17" s="61"/>
      <c r="JK17" s="61"/>
      <c r="JL17" s="61"/>
      <c r="JM17" s="61"/>
      <c r="JN17" s="61"/>
      <c r="JO17" s="61"/>
      <c r="JP17" s="61"/>
      <c r="JQ17" s="61"/>
      <c r="JR17" s="61"/>
      <c r="JS17" s="61"/>
      <c r="JT17" s="61"/>
      <c r="JU17" s="61"/>
      <c r="JV17" s="61"/>
      <c r="JW17" s="61"/>
      <c r="JX17" s="61"/>
      <c r="JY17" s="61"/>
      <c r="JZ17" s="61"/>
      <c r="KA17" s="61"/>
      <c r="KB17" s="61"/>
      <c r="KC17" s="61"/>
      <c r="KD17" s="61"/>
      <c r="KE17" s="61"/>
      <c r="KF17" s="61"/>
      <c r="KG17" s="61"/>
      <c r="KH17" s="61"/>
      <c r="KI17" s="61"/>
      <c r="KJ17" s="61"/>
      <c r="KK17" s="61"/>
      <c r="KL17" s="61"/>
      <c r="KM17" s="61"/>
      <c r="KN17" s="61"/>
      <c r="KO17" s="61"/>
      <c r="KP17" s="61"/>
      <c r="KQ17" s="61"/>
      <c r="KR17" s="61"/>
      <c r="KS17" s="61"/>
      <c r="KT17" s="61"/>
      <c r="KU17" s="61"/>
      <c r="KV17" s="61"/>
      <c r="KW17" s="61"/>
      <c r="KX17" s="61"/>
      <c r="KY17" s="61"/>
      <c r="KZ17" s="61"/>
      <c r="LA17" s="61"/>
      <c r="LB17" s="61"/>
      <c r="LC17" s="61"/>
      <c r="LD17" s="61"/>
      <c r="LE17" s="61"/>
      <c r="LF17" s="61"/>
      <c r="LG17" s="61"/>
      <c r="LH17" s="61"/>
      <c r="LI17" s="61"/>
      <c r="LJ17" s="61"/>
      <c r="LK17" s="61"/>
      <c r="LL17" s="61"/>
      <c r="LM17" s="61"/>
      <c r="LN17" s="61"/>
      <c r="LO17" s="61"/>
      <c r="LP17" s="61"/>
      <c r="LQ17" s="61"/>
      <c r="LR17" s="61"/>
      <c r="LS17" s="61"/>
      <c r="LT17" s="61"/>
      <c r="LU17" s="61"/>
      <c r="LV17" s="61"/>
      <c r="LW17" s="61"/>
      <c r="LX17" s="61"/>
      <c r="LY17" s="61"/>
      <c r="LZ17" s="61"/>
      <c r="MA17" s="61"/>
      <c r="MB17" s="61"/>
      <c r="MC17" s="61"/>
      <c r="MD17" s="61"/>
      <c r="ME17" s="61"/>
      <c r="MF17" s="61"/>
      <c r="MG17" s="61"/>
      <c r="MH17" s="61"/>
      <c r="MI17" s="61"/>
      <c r="MJ17" s="61"/>
      <c r="MK17" s="61"/>
      <c r="ML17" s="61"/>
      <c r="MM17" s="61"/>
      <c r="MN17" s="61"/>
      <c r="MO17" s="61"/>
      <c r="MP17" s="61"/>
      <c r="MQ17" s="61"/>
      <c r="MR17" s="61"/>
      <c r="MS17" s="61"/>
      <c r="MT17" s="61"/>
      <c r="MU17" s="61"/>
      <c r="MV17" s="61"/>
      <c r="MW17" s="61"/>
      <c r="MX17" s="61"/>
      <c r="MY17" s="61"/>
      <c r="MZ17" s="61"/>
      <c r="NA17" s="61"/>
      <c r="NB17" s="61"/>
      <c r="NC17" s="61"/>
      <c r="ND17" s="61"/>
      <c r="NE17" s="61"/>
      <c r="NF17" s="61"/>
      <c r="NG17" s="61"/>
      <c r="NH17" s="61"/>
      <c r="NI17" s="61"/>
      <c r="NJ17" s="61"/>
      <c r="NK17" s="61"/>
      <c r="NL17" s="61"/>
      <c r="NM17" s="61"/>
      <c r="NN17" s="61"/>
      <c r="NO17" s="61"/>
      <c r="NP17" s="61"/>
      <c r="NQ17" s="61"/>
      <c r="NR17" s="61"/>
      <c r="NS17" s="61"/>
      <c r="NT17" s="61"/>
      <c r="NU17" s="61"/>
      <c r="NV17" s="61"/>
      <c r="NW17" s="61"/>
      <c r="NX17" s="61"/>
      <c r="NY17" s="61"/>
      <c r="NZ17" s="61"/>
      <c r="OA17" s="61"/>
      <c r="OB17" s="61"/>
      <c r="OC17" s="61"/>
      <c r="OD17" s="61"/>
      <c r="OE17" s="61"/>
      <c r="OF17" s="61"/>
      <c r="OG17" s="61"/>
      <c r="OH17" s="61"/>
      <c r="OI17" s="61"/>
      <c r="OJ17" s="61"/>
      <c r="OK17" s="61"/>
      <c r="OL17" s="61"/>
      <c r="OM17" s="61"/>
      <c r="ON17" s="61"/>
      <c r="OO17" s="61"/>
      <c r="OP17" s="61"/>
      <c r="OQ17" s="61"/>
      <c r="OR17" s="61"/>
      <c r="OS17" s="61"/>
      <c r="OT17" s="61"/>
      <c r="OU17" s="61"/>
      <c r="OV17" s="61"/>
      <c r="OW17" s="61"/>
      <c r="OX17" s="61"/>
      <c r="OY17" s="61"/>
      <c r="OZ17" s="61"/>
      <c r="PA17" s="61"/>
      <c r="PB17" s="61"/>
      <c r="PC17" s="61"/>
      <c r="PD17" s="61"/>
      <c r="PE17" s="61"/>
      <c r="PF17" s="61"/>
      <c r="PG17" s="61"/>
      <c r="PH17" s="61"/>
      <c r="PI17" s="61"/>
      <c r="PJ17" s="61"/>
      <c r="PK17" s="61"/>
      <c r="PL17" s="61"/>
      <c r="PM17" s="61"/>
      <c r="PN17" s="61"/>
      <c r="PO17" s="61"/>
      <c r="PP17" s="61"/>
      <c r="PQ17" s="61"/>
      <c r="PR17" s="61"/>
      <c r="PS17" s="61"/>
      <c r="PT17" s="61"/>
      <c r="PU17" s="61"/>
      <c r="PV17" s="61"/>
      <c r="PW17" s="61"/>
      <c r="PX17" s="61"/>
      <c r="PY17" s="61"/>
      <c r="PZ17" s="61"/>
      <c r="QA17" s="61"/>
      <c r="QB17" s="61"/>
      <c r="QC17" s="61"/>
      <c r="QD17" s="61"/>
      <c r="QE17" s="61"/>
      <c r="QF17" s="61"/>
      <c r="QG17" s="61"/>
      <c r="QH17" s="61"/>
      <c r="QI17" s="61"/>
      <c r="QJ17" s="61"/>
      <c r="QK17" s="61"/>
      <c r="QL17" s="61"/>
      <c r="QM17" s="61"/>
      <c r="QN17" s="61"/>
      <c r="QO17" s="61"/>
      <c r="QP17" s="61"/>
      <c r="QQ17" s="61"/>
      <c r="QR17" s="61"/>
      <c r="QS17" s="61"/>
      <c r="QT17" s="61"/>
      <c r="QU17" s="61"/>
      <c r="QV17" s="61"/>
      <c r="QW17" s="61"/>
      <c r="QX17" s="61"/>
      <c r="QY17" s="61"/>
      <c r="QZ17" s="61"/>
      <c r="RA17" s="61"/>
      <c r="RB17" s="61"/>
      <c r="RC17" s="61"/>
      <c r="RD17" s="61"/>
      <c r="RE17" s="61"/>
      <c r="RF17" s="61"/>
      <c r="RG17" s="61"/>
      <c r="RH17" s="61"/>
      <c r="RI17" s="61"/>
      <c r="RJ17" s="61"/>
      <c r="RK17" s="61"/>
      <c r="RL17" s="61"/>
      <c r="RM17" s="61"/>
      <c r="RN17" s="61"/>
      <c r="RO17" s="61"/>
      <c r="RP17" s="61"/>
      <c r="RQ17" s="61"/>
      <c r="RR17" s="61"/>
      <c r="RS17" s="61"/>
      <c r="RT17" s="61"/>
      <c r="RU17" s="61"/>
      <c r="RV17" s="61"/>
      <c r="RW17" s="61"/>
      <c r="RX17" s="61"/>
      <c r="RY17" s="61"/>
      <c r="RZ17" s="61"/>
      <c r="SA17" s="61"/>
      <c r="SB17" s="61"/>
      <c r="SC17" s="61"/>
      <c r="SD17" s="61"/>
      <c r="SE17" s="61"/>
      <c r="SF17" s="61"/>
      <c r="SG17" s="61"/>
      <c r="SH17" s="61"/>
      <c r="SI17" s="61"/>
      <c r="SJ17" s="61"/>
      <c r="SK17" s="61"/>
      <c r="SL17" s="61"/>
      <c r="SM17" s="61"/>
      <c r="SN17" s="61"/>
      <c r="SO17" s="61"/>
      <c r="SP17" s="61"/>
      <c r="SQ17" s="61"/>
      <c r="SR17" s="61"/>
      <c r="SS17" s="61"/>
      <c r="ST17" s="61"/>
      <c r="SU17" s="61"/>
      <c r="SV17" s="61"/>
      <c r="SW17" s="61"/>
      <c r="SX17" s="61"/>
      <c r="SY17" s="61"/>
      <c r="SZ17" s="61"/>
      <c r="TA17" s="61"/>
      <c r="TB17" s="61"/>
      <c r="TC17" s="61"/>
      <c r="TD17" s="61"/>
      <c r="TE17" s="61"/>
      <c r="TF17" s="61"/>
      <c r="TG17" s="61"/>
      <c r="TH17" s="61"/>
      <c r="TI17" s="61"/>
      <c r="TJ17" s="61"/>
      <c r="TK17" s="61"/>
      <c r="TL17" s="61"/>
      <c r="TM17" s="61"/>
      <c r="TN17" s="61"/>
      <c r="TO17" s="61"/>
      <c r="TP17" s="61"/>
      <c r="TQ17" s="61"/>
      <c r="TR17" s="61"/>
      <c r="TS17" s="61"/>
      <c r="TT17" s="61"/>
      <c r="TU17" s="61"/>
      <c r="TV17" s="61"/>
      <c r="TW17" s="61"/>
      <c r="TX17" s="61"/>
      <c r="TY17" s="61"/>
      <c r="TZ17" s="61"/>
      <c r="UA17" s="61"/>
      <c r="UB17" s="61"/>
      <c r="UC17" s="61"/>
      <c r="UD17" s="61"/>
      <c r="UE17" s="61"/>
      <c r="UF17" s="61"/>
      <c r="UG17" s="61"/>
      <c r="UH17" s="61"/>
      <c r="UI17" s="61"/>
      <c r="UJ17" s="61"/>
      <c r="UK17" s="61"/>
      <c r="UL17" s="61"/>
      <c r="UM17" s="61"/>
      <c r="UN17" s="61"/>
      <c r="UO17" s="61"/>
      <c r="UP17" s="61"/>
      <c r="UQ17" s="61"/>
      <c r="UR17" s="61"/>
      <c r="US17" s="61"/>
      <c r="UT17" s="61"/>
      <c r="UU17" s="61"/>
      <c r="UV17" s="61"/>
      <c r="UW17" s="61"/>
      <c r="UX17" s="61"/>
      <c r="UY17" s="61"/>
      <c r="UZ17" s="61"/>
      <c r="VA17" s="61"/>
      <c r="VB17" s="61"/>
      <c r="VC17" s="61"/>
      <c r="VD17" s="61"/>
      <c r="VE17" s="61"/>
      <c r="VF17" s="61"/>
      <c r="VG17" s="61"/>
      <c r="VH17" s="61"/>
      <c r="VI17" s="61"/>
      <c r="VJ17" s="61"/>
      <c r="VK17" s="61"/>
      <c r="VL17" s="61"/>
      <c r="VM17" s="61"/>
      <c r="VN17" s="61"/>
      <c r="VO17" s="61"/>
      <c r="VP17" s="61"/>
      <c r="VQ17" s="61"/>
      <c r="VR17" s="61"/>
      <c r="VS17" s="61"/>
      <c r="VT17" s="61"/>
      <c r="VU17" s="61"/>
      <c r="VV17" s="61"/>
      <c r="VW17" s="61"/>
      <c r="VX17" s="61"/>
      <c r="VY17" s="61"/>
      <c r="VZ17" s="61"/>
      <c r="WA17" s="61"/>
      <c r="WB17" s="61"/>
      <c r="WC17" s="61"/>
      <c r="WD17" s="61"/>
      <c r="WE17" s="61"/>
      <c r="WF17" s="61"/>
      <c r="WG17" s="61"/>
      <c r="WH17" s="61"/>
      <c r="WI17" s="61"/>
      <c r="WJ17" s="61"/>
      <c r="WK17" s="61"/>
      <c r="WL17" s="61"/>
      <c r="WM17" s="61"/>
      <c r="WN17" s="61"/>
      <c r="WO17" s="61"/>
      <c r="WP17" s="61"/>
      <c r="WQ17" s="61"/>
      <c r="WR17" s="61"/>
      <c r="WS17" s="61"/>
      <c r="WT17" s="61"/>
      <c r="WU17" s="61"/>
      <c r="WV17" s="61"/>
      <c r="WW17" s="61"/>
      <c r="WX17" s="61"/>
      <c r="WY17" s="61"/>
      <c r="WZ17" s="61"/>
      <c r="XA17" s="61"/>
      <c r="XB17" s="61"/>
      <c r="XC17" s="61"/>
      <c r="XD17" s="61"/>
      <c r="XE17" s="61"/>
      <c r="XF17" s="61"/>
      <c r="XG17" s="61"/>
      <c r="XH17" s="61"/>
      <c r="XI17" s="61"/>
      <c r="XJ17" s="61"/>
      <c r="XK17" s="61"/>
      <c r="XL17" s="61"/>
      <c r="XM17" s="61"/>
      <c r="XN17" s="61"/>
      <c r="XO17" s="61"/>
      <c r="XP17" s="61"/>
      <c r="XQ17" s="61"/>
      <c r="XR17" s="61"/>
      <c r="XS17" s="61"/>
      <c r="XT17" s="61"/>
      <c r="XU17" s="61"/>
      <c r="XV17" s="61"/>
      <c r="XW17" s="61"/>
      <c r="XX17" s="61"/>
      <c r="XY17" s="61"/>
      <c r="XZ17" s="61"/>
      <c r="YA17" s="61"/>
      <c r="YB17" s="61"/>
      <c r="YC17" s="61"/>
      <c r="YD17" s="61"/>
      <c r="YE17" s="61"/>
      <c r="YF17" s="61"/>
      <c r="YG17" s="61"/>
      <c r="YH17" s="61"/>
      <c r="YI17" s="61"/>
      <c r="YJ17" s="61"/>
      <c r="YK17" s="61"/>
      <c r="YL17" s="61"/>
      <c r="YM17" s="61"/>
      <c r="YN17" s="61"/>
      <c r="YO17" s="61"/>
      <c r="YP17" s="61"/>
      <c r="YQ17" s="61"/>
      <c r="YR17" s="61"/>
      <c r="YS17" s="61"/>
      <c r="YT17" s="61"/>
      <c r="YU17" s="61"/>
      <c r="YV17" s="61"/>
      <c r="YW17" s="61"/>
      <c r="YX17" s="61"/>
      <c r="YY17" s="61"/>
      <c r="YZ17" s="61"/>
      <c r="ZA17" s="61"/>
      <c r="ZB17" s="61"/>
      <c r="ZC17" s="61"/>
      <c r="ZD17" s="61"/>
      <c r="ZE17" s="61"/>
      <c r="ZF17" s="61"/>
      <c r="ZG17" s="61"/>
      <c r="ZH17" s="61"/>
      <c r="ZI17" s="61"/>
      <c r="ZJ17" s="61"/>
      <c r="ZK17" s="61"/>
      <c r="ZL17" s="61"/>
      <c r="ZM17" s="61"/>
      <c r="ZN17" s="61"/>
      <c r="ZO17" s="61"/>
      <c r="ZP17" s="61"/>
      <c r="ZQ17" s="61"/>
      <c r="ZR17" s="61"/>
      <c r="ZS17" s="61"/>
      <c r="ZT17" s="61"/>
      <c r="ZU17" s="61"/>
      <c r="ZV17" s="61"/>
      <c r="ZW17" s="61"/>
      <c r="ZX17" s="61"/>
      <c r="ZY17" s="61"/>
      <c r="ZZ17" s="61"/>
      <c r="AAA17" s="61"/>
      <c r="AAB17" s="61"/>
      <c r="AAC17" s="61"/>
      <c r="AAD17" s="61"/>
      <c r="AAE17" s="61"/>
      <c r="AAF17" s="61"/>
      <c r="AAG17" s="61"/>
      <c r="AAH17" s="61"/>
      <c r="AAI17" s="61"/>
      <c r="AAJ17" s="61"/>
      <c r="AAK17" s="61"/>
      <c r="AAL17" s="61"/>
      <c r="AAM17" s="61"/>
      <c r="AAN17" s="61"/>
      <c r="AAO17" s="61"/>
      <c r="AAP17" s="61"/>
      <c r="AAQ17" s="61"/>
      <c r="AAR17" s="61"/>
      <c r="AAS17" s="61"/>
      <c r="AAT17" s="61"/>
      <c r="AAU17" s="61"/>
      <c r="AAV17" s="61"/>
      <c r="AAW17" s="61"/>
      <c r="AAX17" s="61"/>
      <c r="AAY17" s="61"/>
      <c r="AAZ17" s="61"/>
      <c r="ABA17" s="61"/>
      <c r="ABB17" s="61"/>
      <c r="ABC17" s="61"/>
      <c r="ABD17" s="61"/>
      <c r="ABE17" s="61"/>
      <c r="ABF17" s="61"/>
      <c r="ABG17" s="61"/>
      <c r="ABH17" s="61"/>
      <c r="ABI17" s="61"/>
      <c r="ABJ17" s="61"/>
      <c r="ABK17" s="61"/>
      <c r="ABL17" s="61"/>
      <c r="ABM17" s="61"/>
      <c r="ABN17" s="61"/>
      <c r="ABO17" s="61"/>
      <c r="ABP17" s="61"/>
      <c r="ABQ17" s="61"/>
      <c r="ABR17" s="61"/>
      <c r="ABS17" s="61"/>
      <c r="ABT17" s="61"/>
      <c r="ABU17" s="61"/>
      <c r="ABV17" s="61"/>
      <c r="ABW17" s="61"/>
      <c r="ABX17" s="61"/>
      <c r="ABY17" s="61"/>
      <c r="ABZ17" s="61"/>
      <c r="ACA17" s="61"/>
      <c r="ACB17" s="61"/>
      <c r="ACC17" s="61"/>
      <c r="ACD17" s="61"/>
      <c r="ACE17" s="61"/>
      <c r="ACF17" s="61"/>
      <c r="ACG17" s="61"/>
      <c r="ACH17" s="61"/>
      <c r="ACI17" s="61"/>
      <c r="ACJ17" s="61"/>
      <c r="ACK17" s="61"/>
      <c r="ACL17" s="61"/>
      <c r="ACM17" s="61"/>
      <c r="ACN17" s="61"/>
      <c r="ACO17" s="61"/>
      <c r="ACP17" s="61"/>
      <c r="ACQ17" s="61"/>
      <c r="ACR17" s="61"/>
      <c r="ACS17" s="61"/>
      <c r="ACT17" s="61"/>
      <c r="ACU17" s="61"/>
      <c r="ACV17" s="61"/>
      <c r="ACW17" s="61"/>
      <c r="ACX17" s="61"/>
      <c r="ACY17" s="61"/>
      <c r="ACZ17" s="61"/>
      <c r="ADA17" s="61"/>
      <c r="ADB17" s="61"/>
      <c r="ADC17" s="61"/>
      <c r="ADD17" s="61"/>
      <c r="ADE17" s="61"/>
      <c r="ADF17" s="61"/>
      <c r="ADG17" s="61"/>
      <c r="ADH17" s="61"/>
      <c r="ADI17" s="61"/>
      <c r="ADJ17" s="61"/>
      <c r="ADK17" s="61"/>
      <c r="ADL17" s="61"/>
      <c r="ADM17" s="61"/>
      <c r="ADN17" s="61"/>
      <c r="ADO17" s="61"/>
      <c r="ADP17" s="61"/>
      <c r="ADQ17" s="61"/>
      <c r="ADR17" s="61"/>
      <c r="ADS17" s="61"/>
      <c r="ADT17" s="61"/>
      <c r="ADU17" s="61"/>
      <c r="ADV17" s="61"/>
      <c r="ADW17" s="61"/>
      <c r="ADX17" s="61"/>
      <c r="ADY17" s="61"/>
      <c r="ADZ17" s="61"/>
      <c r="AEA17" s="61"/>
      <c r="AEB17" s="61"/>
      <c r="AEC17" s="61"/>
      <c r="AED17" s="61"/>
      <c r="AEE17" s="61"/>
      <c r="AEF17" s="61"/>
      <c r="AEG17" s="61"/>
      <c r="AEH17" s="61"/>
      <c r="AEI17" s="61"/>
      <c r="AEJ17" s="61"/>
      <c r="AEK17" s="61"/>
      <c r="AEL17" s="61"/>
      <c r="AEM17" s="61"/>
      <c r="AEN17" s="61"/>
      <c r="AEO17" s="61"/>
      <c r="AEP17" s="61"/>
      <c r="AEQ17" s="61"/>
      <c r="AER17" s="61"/>
      <c r="AES17" s="61"/>
    </row>
    <row r="18" spans="1:825" ht="30" x14ac:dyDescent="0.25">
      <c r="A18" s="17">
        <f t="shared" si="0"/>
        <v>8</v>
      </c>
      <c r="B18" s="144" t="s">
        <v>192</v>
      </c>
      <c r="C18" s="214">
        <v>17</v>
      </c>
      <c r="D18" s="223">
        <v>16</v>
      </c>
      <c r="E18" s="223">
        <v>1</v>
      </c>
      <c r="F18" s="223">
        <v>1</v>
      </c>
      <c r="G18" s="223">
        <v>9</v>
      </c>
      <c r="H18" s="223">
        <v>8</v>
      </c>
      <c r="I18" s="223"/>
      <c r="J18" s="223"/>
      <c r="K18" s="223">
        <v>6</v>
      </c>
      <c r="L18" s="223">
        <v>6</v>
      </c>
      <c r="M18" s="223">
        <v>1</v>
      </c>
      <c r="N18" s="223">
        <v>1</v>
      </c>
      <c r="O18" s="223">
        <v>12</v>
      </c>
      <c r="P18" s="223">
        <v>11</v>
      </c>
      <c r="Q18" s="223">
        <v>5</v>
      </c>
      <c r="R18" s="223">
        <v>5</v>
      </c>
      <c r="S18" s="223">
        <v>42</v>
      </c>
      <c r="T18" s="223">
        <v>44</v>
      </c>
      <c r="U18" s="223"/>
      <c r="V18" s="223"/>
      <c r="W18" s="223">
        <v>14</v>
      </c>
      <c r="X18" s="223">
        <v>11</v>
      </c>
      <c r="Y18" s="223">
        <v>14</v>
      </c>
      <c r="Z18" s="223">
        <v>18</v>
      </c>
      <c r="AA18" s="223">
        <v>10</v>
      </c>
      <c r="AB18" s="223">
        <v>10</v>
      </c>
      <c r="AC18" s="223">
        <v>4</v>
      </c>
      <c r="AD18" s="223">
        <v>5</v>
      </c>
      <c r="AE18" s="223">
        <v>39</v>
      </c>
      <c r="AF18" s="223">
        <v>41</v>
      </c>
      <c r="AG18" s="223">
        <v>3</v>
      </c>
      <c r="AH18" s="223">
        <v>3</v>
      </c>
      <c r="AI18" s="223">
        <v>2</v>
      </c>
      <c r="AJ18" s="224">
        <v>2</v>
      </c>
      <c r="AK18" s="224">
        <v>1</v>
      </c>
      <c r="AL18" s="224">
        <v>1</v>
      </c>
      <c r="AM18" s="224"/>
      <c r="AN18" s="223"/>
      <c r="AO18" s="223">
        <v>1</v>
      </c>
      <c r="AP18" s="223">
        <v>1</v>
      </c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</row>
    <row r="19" spans="1:825" ht="30" x14ac:dyDescent="0.25">
      <c r="A19" s="17">
        <f t="shared" si="0"/>
        <v>9</v>
      </c>
      <c r="B19" s="158" t="s">
        <v>193</v>
      </c>
      <c r="C19" s="241">
        <v>25</v>
      </c>
      <c r="D19" s="248">
        <v>25</v>
      </c>
      <c r="E19" s="248">
        <v>9</v>
      </c>
      <c r="F19" s="248">
        <v>6</v>
      </c>
      <c r="G19" s="248">
        <v>9</v>
      </c>
      <c r="H19" s="248">
        <v>10</v>
      </c>
      <c r="I19" s="248">
        <v>4</v>
      </c>
      <c r="J19" s="248">
        <v>5</v>
      </c>
      <c r="K19" s="248">
        <v>3</v>
      </c>
      <c r="L19" s="248">
        <v>4</v>
      </c>
      <c r="M19" s="248"/>
      <c r="N19" s="248"/>
      <c r="O19" s="248">
        <v>17</v>
      </c>
      <c r="P19" s="248">
        <v>19</v>
      </c>
      <c r="Q19" s="248">
        <v>8</v>
      </c>
      <c r="R19" s="248">
        <v>6</v>
      </c>
      <c r="S19" s="248">
        <v>68</v>
      </c>
      <c r="T19" s="248">
        <v>60</v>
      </c>
      <c r="U19" s="248">
        <v>7</v>
      </c>
      <c r="V19" s="248">
        <v>4</v>
      </c>
      <c r="W19" s="248">
        <v>15</v>
      </c>
      <c r="X19" s="248">
        <v>14</v>
      </c>
      <c r="Y19" s="248">
        <v>22</v>
      </c>
      <c r="Z19" s="248">
        <v>20</v>
      </c>
      <c r="AA19" s="248">
        <v>21</v>
      </c>
      <c r="AB19" s="248">
        <v>19</v>
      </c>
      <c r="AC19" s="248">
        <v>3</v>
      </c>
      <c r="AD19" s="248">
        <v>3</v>
      </c>
      <c r="AE19" s="248">
        <v>61</v>
      </c>
      <c r="AF19" s="248">
        <v>52</v>
      </c>
      <c r="AG19" s="248">
        <v>7</v>
      </c>
      <c r="AH19" s="248">
        <v>8</v>
      </c>
      <c r="AI19" s="248" t="s">
        <v>276</v>
      </c>
      <c r="AJ19" s="215" t="s">
        <v>276</v>
      </c>
      <c r="AK19" s="215"/>
      <c r="AL19" s="215"/>
      <c r="AM19" s="215"/>
      <c r="AN19" s="248"/>
      <c r="AO19" s="248"/>
      <c r="AP19" s="248"/>
      <c r="AQ19" s="248"/>
      <c r="AR19" s="248"/>
      <c r="AS19" s="248"/>
      <c r="AT19" s="248"/>
      <c r="AU19" s="248"/>
      <c r="AV19" s="248"/>
      <c r="AW19" s="248"/>
      <c r="AX19" s="248"/>
      <c r="AY19" s="248"/>
      <c r="AZ19" s="248"/>
      <c r="BA19" s="248"/>
      <c r="BB19" s="248"/>
      <c r="BC19" s="248"/>
      <c r="BD19" s="248"/>
      <c r="BE19" s="248"/>
      <c r="BF19" s="248"/>
      <c r="BG19" s="248"/>
      <c r="BH19" s="248"/>
    </row>
    <row r="20" spans="1:825" ht="45" x14ac:dyDescent="0.25">
      <c r="A20" s="17">
        <f t="shared" si="0"/>
        <v>10</v>
      </c>
      <c r="B20" s="144" t="s">
        <v>194</v>
      </c>
      <c r="C20" s="214">
        <v>19</v>
      </c>
      <c r="D20" s="223">
        <v>18</v>
      </c>
      <c r="E20" s="223">
        <v>4</v>
      </c>
      <c r="F20" s="223">
        <v>5</v>
      </c>
      <c r="G20" s="223">
        <v>7</v>
      </c>
      <c r="H20" s="223">
        <v>5</v>
      </c>
      <c r="I20" s="223">
        <v>3</v>
      </c>
      <c r="J20" s="223">
        <v>4</v>
      </c>
      <c r="K20" s="223">
        <v>4</v>
      </c>
      <c r="L20" s="223">
        <v>3</v>
      </c>
      <c r="M20" s="223">
        <v>1</v>
      </c>
      <c r="N20" s="223">
        <v>1</v>
      </c>
      <c r="O20" s="223">
        <v>9</v>
      </c>
      <c r="P20" s="223">
        <v>9</v>
      </c>
      <c r="Q20" s="223">
        <v>10</v>
      </c>
      <c r="R20" s="223">
        <v>9</v>
      </c>
      <c r="S20" s="223">
        <v>45</v>
      </c>
      <c r="T20" s="223">
        <v>45</v>
      </c>
      <c r="U20" s="223">
        <v>5</v>
      </c>
      <c r="V20" s="223">
        <v>4</v>
      </c>
      <c r="W20" s="223">
        <v>14</v>
      </c>
      <c r="X20" s="223">
        <v>10</v>
      </c>
      <c r="Y20" s="223">
        <v>16</v>
      </c>
      <c r="Z20" s="223">
        <v>20</v>
      </c>
      <c r="AA20" s="223">
        <v>7</v>
      </c>
      <c r="AB20" s="223">
        <v>8</v>
      </c>
      <c r="AC20" s="223">
        <v>3</v>
      </c>
      <c r="AD20" s="223">
        <v>3</v>
      </c>
      <c r="AE20" s="223">
        <v>43</v>
      </c>
      <c r="AF20" s="223">
        <v>43</v>
      </c>
      <c r="AG20" s="223">
        <v>2</v>
      </c>
      <c r="AH20" s="223">
        <v>2</v>
      </c>
      <c r="AI20" s="223">
        <v>4</v>
      </c>
      <c r="AJ20" s="146">
        <v>2</v>
      </c>
      <c r="AK20" s="224">
        <v>1</v>
      </c>
      <c r="AL20" s="224"/>
      <c r="AM20" s="224">
        <v>1</v>
      </c>
      <c r="AN20" s="223"/>
      <c r="AO20" s="223">
        <v>1</v>
      </c>
      <c r="AP20" s="223">
        <v>1</v>
      </c>
      <c r="AQ20" s="223"/>
      <c r="AR20" s="223"/>
      <c r="AS20" s="223"/>
      <c r="AT20" s="147"/>
      <c r="AU20" s="223">
        <v>1</v>
      </c>
      <c r="AV20" s="147">
        <v>1</v>
      </c>
      <c r="AW20" s="223"/>
      <c r="AX20" s="223"/>
      <c r="AY20" s="223"/>
      <c r="AZ20" s="223"/>
      <c r="BA20" s="223"/>
      <c r="BB20" s="223"/>
      <c r="BC20" s="223"/>
      <c r="BD20" s="223"/>
      <c r="BE20" s="223"/>
      <c r="BF20" s="223"/>
      <c r="BG20" s="223"/>
      <c r="BH20" s="223"/>
    </row>
    <row r="21" spans="1:825" ht="30" x14ac:dyDescent="0.25">
      <c r="A21" s="17">
        <f t="shared" si="0"/>
        <v>11</v>
      </c>
      <c r="B21" s="158" t="s">
        <v>195</v>
      </c>
      <c r="C21" s="241">
        <v>25</v>
      </c>
      <c r="D21" s="248">
        <v>25</v>
      </c>
      <c r="E21" s="248">
        <v>7</v>
      </c>
      <c r="F21" s="248">
        <v>6</v>
      </c>
      <c r="G21" s="248">
        <v>9</v>
      </c>
      <c r="H21" s="248">
        <v>10</v>
      </c>
      <c r="I21" s="248">
        <v>5</v>
      </c>
      <c r="J21" s="248">
        <v>4</v>
      </c>
      <c r="K21" s="248">
        <v>4</v>
      </c>
      <c r="L21" s="248">
        <v>5</v>
      </c>
      <c r="M21" s="248"/>
      <c r="N21" s="248"/>
      <c r="O21" s="248">
        <v>21</v>
      </c>
      <c r="P21" s="248">
        <v>20</v>
      </c>
      <c r="Q21" s="248">
        <v>4</v>
      </c>
      <c r="R21" s="248">
        <v>5</v>
      </c>
      <c r="S21" s="248">
        <v>50</v>
      </c>
      <c r="T21" s="248">
        <v>49</v>
      </c>
      <c r="U21" s="248">
        <v>4</v>
      </c>
      <c r="V21" s="248">
        <v>3</v>
      </c>
      <c r="W21" s="248">
        <v>16</v>
      </c>
      <c r="X21" s="248">
        <v>18</v>
      </c>
      <c r="Y21" s="248">
        <v>19</v>
      </c>
      <c r="Z21" s="248">
        <v>16</v>
      </c>
      <c r="AA21" s="248">
        <v>9</v>
      </c>
      <c r="AB21" s="248">
        <v>11</v>
      </c>
      <c r="AC21" s="248">
        <v>2</v>
      </c>
      <c r="AD21" s="248">
        <v>1</v>
      </c>
      <c r="AE21" s="248">
        <v>47</v>
      </c>
      <c r="AF21" s="248">
        <v>46</v>
      </c>
      <c r="AG21" s="248">
        <v>3</v>
      </c>
      <c r="AH21" s="248">
        <v>3</v>
      </c>
      <c r="AI21" s="248">
        <v>4</v>
      </c>
      <c r="AJ21" s="215">
        <v>2</v>
      </c>
      <c r="AK21" s="215">
        <v>1</v>
      </c>
      <c r="AL21" s="215">
        <v>1</v>
      </c>
      <c r="AM21" s="215">
        <v>1</v>
      </c>
      <c r="AN21" s="248">
        <v>1</v>
      </c>
      <c r="AO21" s="248"/>
      <c r="AP21" s="248"/>
      <c r="AQ21" s="248">
        <v>1</v>
      </c>
      <c r="AR21" s="248"/>
      <c r="AS21" s="248"/>
      <c r="AT21" s="248"/>
      <c r="AU21" s="248">
        <v>1</v>
      </c>
      <c r="AV21" s="248"/>
      <c r="AW21" s="248">
        <v>3</v>
      </c>
      <c r="AX21" s="248">
        <v>3</v>
      </c>
      <c r="AY21" s="248"/>
      <c r="AZ21" s="248"/>
      <c r="BA21" s="248">
        <v>1</v>
      </c>
      <c r="BB21" s="248">
        <v>1</v>
      </c>
      <c r="BC21" s="248"/>
      <c r="BD21" s="248"/>
      <c r="BE21" s="248"/>
      <c r="BF21" s="248"/>
      <c r="BG21" s="248">
        <v>2</v>
      </c>
      <c r="BH21" s="248">
        <v>2</v>
      </c>
    </row>
    <row r="22" spans="1:825" ht="30" x14ac:dyDescent="0.25">
      <c r="A22" s="17">
        <f t="shared" si="0"/>
        <v>12</v>
      </c>
      <c r="B22" s="144" t="s">
        <v>196</v>
      </c>
      <c r="C22" s="241">
        <v>12</v>
      </c>
      <c r="D22" s="248">
        <v>10</v>
      </c>
      <c r="E22" s="248">
        <v>4</v>
      </c>
      <c r="F22" s="248">
        <v>2</v>
      </c>
      <c r="G22" s="248">
        <v>7</v>
      </c>
      <c r="H22" s="248">
        <v>7</v>
      </c>
      <c r="I22" s="248"/>
      <c r="J22" s="248"/>
      <c r="K22" s="248">
        <v>1</v>
      </c>
      <c r="L22" s="248">
        <v>1</v>
      </c>
      <c r="M22" s="248"/>
      <c r="N22" s="248"/>
      <c r="O22" s="248">
        <v>10</v>
      </c>
      <c r="P22" s="248">
        <v>9</v>
      </c>
      <c r="Q22" s="248">
        <v>2</v>
      </c>
      <c r="R22" s="248">
        <v>1</v>
      </c>
      <c r="S22" s="248">
        <v>21</v>
      </c>
      <c r="T22" s="248">
        <v>18</v>
      </c>
      <c r="U22" s="248">
        <v>2</v>
      </c>
      <c r="V22" s="248">
        <v>4</v>
      </c>
      <c r="W22" s="248">
        <v>11</v>
      </c>
      <c r="X22" s="248">
        <v>7</v>
      </c>
      <c r="Y22" s="248">
        <v>5</v>
      </c>
      <c r="Z22" s="248">
        <v>3</v>
      </c>
      <c r="AA22" s="248">
        <v>3</v>
      </c>
      <c r="AB22" s="248">
        <v>4</v>
      </c>
      <c r="AC22" s="248"/>
      <c r="AD22" s="248"/>
      <c r="AE22" s="248">
        <v>21</v>
      </c>
      <c r="AF22" s="248">
        <v>18</v>
      </c>
      <c r="AG22" s="248"/>
      <c r="AH22" s="248"/>
      <c r="AI22" s="248">
        <v>2</v>
      </c>
      <c r="AJ22" s="215">
        <v>2</v>
      </c>
      <c r="AK22" s="215"/>
      <c r="AL22" s="215"/>
      <c r="AM22" s="215"/>
      <c r="AN22" s="248"/>
      <c r="AO22" s="248">
        <v>1</v>
      </c>
      <c r="AP22" s="248"/>
      <c r="AQ22" s="248"/>
      <c r="AR22" s="248">
        <v>1</v>
      </c>
      <c r="AS22" s="248"/>
      <c r="AT22" s="248"/>
      <c r="AU22" s="248">
        <v>1</v>
      </c>
      <c r="AV22" s="248">
        <v>1</v>
      </c>
      <c r="AW22" s="248"/>
      <c r="AX22" s="248"/>
      <c r="AY22" s="248"/>
      <c r="AZ22" s="248"/>
      <c r="BA22" s="248"/>
      <c r="BB22" s="248"/>
      <c r="BC22" s="248"/>
      <c r="BD22" s="248"/>
      <c r="BE22" s="248"/>
      <c r="BF22" s="248"/>
      <c r="BG22" s="248"/>
      <c r="BH22" s="248"/>
    </row>
    <row r="23" spans="1:825" ht="30" x14ac:dyDescent="0.25">
      <c r="A23" s="17">
        <f t="shared" si="0"/>
        <v>13</v>
      </c>
      <c r="B23" s="144" t="s">
        <v>197</v>
      </c>
      <c r="C23" s="241">
        <v>22</v>
      </c>
      <c r="D23" s="248">
        <v>18</v>
      </c>
      <c r="E23" s="248">
        <v>3</v>
      </c>
      <c r="F23" s="248">
        <v>5</v>
      </c>
      <c r="G23" s="248">
        <v>11</v>
      </c>
      <c r="H23" s="248">
        <v>8</v>
      </c>
      <c r="I23" s="248">
        <v>3</v>
      </c>
      <c r="J23" s="248">
        <v>2</v>
      </c>
      <c r="K23" s="248">
        <v>3</v>
      </c>
      <c r="L23" s="248">
        <v>2</v>
      </c>
      <c r="M23" s="248">
        <v>2</v>
      </c>
      <c r="N23" s="248">
        <v>1</v>
      </c>
      <c r="O23" s="248">
        <v>18</v>
      </c>
      <c r="P23" s="248">
        <v>12</v>
      </c>
      <c r="Q23" s="248">
        <v>4</v>
      </c>
      <c r="R23" s="248">
        <v>6</v>
      </c>
      <c r="S23" s="248">
        <v>39</v>
      </c>
      <c r="T23" s="248">
        <v>40</v>
      </c>
      <c r="U23" s="248">
        <v>9</v>
      </c>
      <c r="V23" s="248">
        <v>10</v>
      </c>
      <c r="W23" s="248">
        <v>9</v>
      </c>
      <c r="X23" s="248">
        <v>9</v>
      </c>
      <c r="Y23" s="248">
        <v>12</v>
      </c>
      <c r="Z23" s="248">
        <v>12</v>
      </c>
      <c r="AA23" s="248">
        <v>8</v>
      </c>
      <c r="AB23" s="248">
        <v>8</v>
      </c>
      <c r="AC23" s="248">
        <v>1</v>
      </c>
      <c r="AD23" s="248">
        <v>1</v>
      </c>
      <c r="AE23" s="248">
        <v>36</v>
      </c>
      <c r="AF23" s="248">
        <v>37</v>
      </c>
      <c r="AG23" s="248">
        <v>3</v>
      </c>
      <c r="AH23" s="248">
        <v>3</v>
      </c>
      <c r="AI23" s="248"/>
      <c r="AJ23" s="215">
        <v>2</v>
      </c>
      <c r="AK23" s="215"/>
      <c r="AL23" s="215">
        <v>1</v>
      </c>
      <c r="AM23" s="215"/>
      <c r="AN23" s="248"/>
      <c r="AO23" s="248"/>
      <c r="AP23" s="248"/>
      <c r="AQ23" s="248"/>
      <c r="AR23" s="248"/>
      <c r="AS23" s="248"/>
      <c r="AT23" s="248">
        <v>1</v>
      </c>
      <c r="AU23" s="248"/>
      <c r="AV23" s="248"/>
      <c r="AW23" s="248"/>
      <c r="AX23" s="248"/>
      <c r="AY23" s="248"/>
      <c r="AZ23" s="248"/>
      <c r="BA23" s="248"/>
      <c r="BB23" s="248"/>
      <c r="BC23" s="248"/>
      <c r="BD23" s="248"/>
      <c r="BE23" s="248"/>
      <c r="BF23" s="248"/>
      <c r="BG23" s="248"/>
      <c r="BH23" s="248"/>
    </row>
    <row r="24" spans="1:825" ht="45" x14ac:dyDescent="0.25">
      <c r="A24" s="17">
        <f t="shared" si="0"/>
        <v>14</v>
      </c>
      <c r="B24" s="144" t="s">
        <v>198</v>
      </c>
      <c r="C24" s="214">
        <v>8</v>
      </c>
      <c r="D24" s="223">
        <v>7</v>
      </c>
      <c r="E24" s="223">
        <v>3</v>
      </c>
      <c r="F24" s="223">
        <v>3</v>
      </c>
      <c r="G24" s="223">
        <v>2</v>
      </c>
      <c r="H24" s="223">
        <v>2</v>
      </c>
      <c r="I24" s="223"/>
      <c r="J24" s="223"/>
      <c r="K24" s="223">
        <v>3</v>
      </c>
      <c r="L24" s="223">
        <v>2</v>
      </c>
      <c r="M24" s="223"/>
      <c r="N24" s="223"/>
      <c r="O24" s="223">
        <v>4</v>
      </c>
      <c r="P24" s="223">
        <v>4</v>
      </c>
      <c r="Q24" s="223">
        <v>4</v>
      </c>
      <c r="R24" s="223">
        <v>3</v>
      </c>
      <c r="S24" s="223">
        <v>19</v>
      </c>
      <c r="T24" s="223">
        <v>18</v>
      </c>
      <c r="U24" s="223">
        <v>7</v>
      </c>
      <c r="V24" s="223">
        <v>5</v>
      </c>
      <c r="W24" s="223">
        <v>7</v>
      </c>
      <c r="X24" s="223">
        <v>6</v>
      </c>
      <c r="Y24" s="223">
        <v>4</v>
      </c>
      <c r="Z24" s="223">
        <v>6</v>
      </c>
      <c r="AA24" s="223">
        <v>1</v>
      </c>
      <c r="AB24" s="223">
        <v>1</v>
      </c>
      <c r="AC24" s="223"/>
      <c r="AD24" s="223"/>
      <c r="AE24" s="223">
        <v>18</v>
      </c>
      <c r="AF24" s="223">
        <v>17</v>
      </c>
      <c r="AG24" s="223">
        <v>1</v>
      </c>
      <c r="AH24" s="223">
        <v>1</v>
      </c>
      <c r="AI24" s="223">
        <v>1</v>
      </c>
      <c r="AJ24" s="224">
        <v>4</v>
      </c>
      <c r="AK24" s="224">
        <v>1</v>
      </c>
      <c r="AL24" s="224">
        <v>2</v>
      </c>
      <c r="AM24" s="224"/>
      <c r="AN24" s="223"/>
      <c r="AO24" s="223"/>
      <c r="AP24" s="223"/>
      <c r="AQ24" s="223"/>
      <c r="AR24" s="223">
        <v>1</v>
      </c>
      <c r="AS24" s="223"/>
      <c r="AT24" s="223"/>
      <c r="AU24" s="223"/>
      <c r="AV24" s="223">
        <v>1</v>
      </c>
      <c r="AW24" s="223">
        <v>7</v>
      </c>
      <c r="AX24" s="223">
        <v>8</v>
      </c>
      <c r="AY24" s="223">
        <v>1</v>
      </c>
      <c r="AZ24" s="223">
        <v>2</v>
      </c>
      <c r="BA24" s="223"/>
      <c r="BB24" s="223"/>
      <c r="BC24" s="223">
        <v>5</v>
      </c>
      <c r="BD24" s="223">
        <v>6</v>
      </c>
      <c r="BE24" s="223">
        <v>1</v>
      </c>
      <c r="BF24" s="223"/>
      <c r="BG24" s="155"/>
      <c r="BH24" s="155"/>
    </row>
    <row r="25" spans="1:825" ht="28.5" x14ac:dyDescent="0.25">
      <c r="A25" s="139">
        <f t="shared" si="0"/>
        <v>15</v>
      </c>
      <c r="B25" s="136" t="s">
        <v>199</v>
      </c>
      <c r="C25" s="257">
        <f>SUM(C11:C24)</f>
        <v>552</v>
      </c>
      <c r="D25" s="257">
        <f t="shared" ref="D25:BH25" si="1">SUM(D11:D24)</f>
        <v>550</v>
      </c>
      <c r="E25" s="257">
        <f t="shared" si="1"/>
        <v>136</v>
      </c>
      <c r="F25" s="257">
        <f t="shared" si="1"/>
        <v>139</v>
      </c>
      <c r="G25" s="257">
        <f t="shared" si="1"/>
        <v>206</v>
      </c>
      <c r="H25" s="257">
        <f t="shared" si="1"/>
        <v>209</v>
      </c>
      <c r="I25" s="257">
        <f t="shared" si="1"/>
        <v>100</v>
      </c>
      <c r="J25" s="257">
        <f t="shared" si="1"/>
        <v>96</v>
      </c>
      <c r="K25" s="257">
        <f t="shared" si="1"/>
        <v>89</v>
      </c>
      <c r="L25" s="257">
        <f t="shared" si="1"/>
        <v>89</v>
      </c>
      <c r="M25" s="257">
        <f t="shared" si="1"/>
        <v>20</v>
      </c>
      <c r="N25" s="257">
        <f t="shared" si="1"/>
        <v>17</v>
      </c>
      <c r="O25" s="257">
        <f t="shared" si="1"/>
        <v>392</v>
      </c>
      <c r="P25" s="257">
        <f t="shared" si="1"/>
        <v>388</v>
      </c>
      <c r="Q25" s="257">
        <f t="shared" si="1"/>
        <v>160</v>
      </c>
      <c r="R25" s="257">
        <f t="shared" si="1"/>
        <v>162</v>
      </c>
      <c r="S25" s="257">
        <f t="shared" si="1"/>
        <v>1056</v>
      </c>
      <c r="T25" s="257">
        <f t="shared" si="1"/>
        <v>1033</v>
      </c>
      <c r="U25" s="257">
        <f t="shared" si="1"/>
        <v>174</v>
      </c>
      <c r="V25" s="257">
        <f t="shared" si="1"/>
        <v>166</v>
      </c>
      <c r="W25" s="257">
        <f t="shared" si="1"/>
        <v>319</v>
      </c>
      <c r="X25" s="257">
        <f t="shared" si="1"/>
        <v>290</v>
      </c>
      <c r="Y25" s="257">
        <f t="shared" si="1"/>
        <v>337</v>
      </c>
      <c r="Z25" s="257">
        <f t="shared" si="1"/>
        <v>334</v>
      </c>
      <c r="AA25" s="257">
        <f t="shared" si="1"/>
        <v>181</v>
      </c>
      <c r="AB25" s="257">
        <f t="shared" si="1"/>
        <v>196</v>
      </c>
      <c r="AC25" s="257">
        <f t="shared" si="1"/>
        <v>45</v>
      </c>
      <c r="AD25" s="257">
        <f t="shared" si="1"/>
        <v>47</v>
      </c>
      <c r="AE25" s="257">
        <f t="shared" si="1"/>
        <v>970</v>
      </c>
      <c r="AF25" s="257">
        <f t="shared" si="1"/>
        <v>942</v>
      </c>
      <c r="AG25" s="257">
        <f t="shared" si="1"/>
        <v>86</v>
      </c>
      <c r="AH25" s="257">
        <f t="shared" si="1"/>
        <v>91</v>
      </c>
      <c r="AI25" s="257">
        <f t="shared" si="1"/>
        <v>20</v>
      </c>
      <c r="AJ25" s="257">
        <f t="shared" si="1"/>
        <v>20</v>
      </c>
      <c r="AK25" s="257">
        <f t="shared" si="1"/>
        <v>6</v>
      </c>
      <c r="AL25" s="257">
        <f t="shared" si="1"/>
        <v>7</v>
      </c>
      <c r="AM25" s="257">
        <f t="shared" si="1"/>
        <v>2</v>
      </c>
      <c r="AN25" s="257">
        <f t="shared" si="1"/>
        <v>1</v>
      </c>
      <c r="AO25" s="257">
        <f t="shared" si="1"/>
        <v>5</v>
      </c>
      <c r="AP25" s="257">
        <f t="shared" si="1"/>
        <v>4</v>
      </c>
      <c r="AQ25" s="257">
        <f t="shared" si="1"/>
        <v>2</v>
      </c>
      <c r="AR25" s="257">
        <f t="shared" si="1"/>
        <v>2</v>
      </c>
      <c r="AS25" s="257">
        <f t="shared" si="1"/>
        <v>2</v>
      </c>
      <c r="AT25" s="257">
        <f t="shared" si="1"/>
        <v>3</v>
      </c>
      <c r="AU25" s="257">
        <f t="shared" si="1"/>
        <v>3</v>
      </c>
      <c r="AV25" s="257">
        <f t="shared" si="1"/>
        <v>3</v>
      </c>
      <c r="AW25" s="257">
        <f t="shared" si="1"/>
        <v>13</v>
      </c>
      <c r="AX25" s="257">
        <f t="shared" si="1"/>
        <v>13</v>
      </c>
      <c r="AY25" s="257">
        <f t="shared" si="1"/>
        <v>1</v>
      </c>
      <c r="AZ25" s="257">
        <f t="shared" si="1"/>
        <v>2</v>
      </c>
      <c r="BA25" s="257">
        <f t="shared" si="1"/>
        <v>1</v>
      </c>
      <c r="BB25" s="257">
        <f t="shared" si="1"/>
        <v>1</v>
      </c>
      <c r="BC25" s="257">
        <f t="shared" si="1"/>
        <v>5</v>
      </c>
      <c r="BD25" s="257">
        <f t="shared" si="1"/>
        <v>6</v>
      </c>
      <c r="BE25" s="257">
        <f t="shared" si="1"/>
        <v>2</v>
      </c>
      <c r="BF25" s="257">
        <f t="shared" si="1"/>
        <v>0</v>
      </c>
      <c r="BG25" s="257">
        <f t="shared" si="1"/>
        <v>4</v>
      </c>
      <c r="BH25" s="257">
        <f t="shared" si="1"/>
        <v>4</v>
      </c>
    </row>
    <row r="26" spans="1:825" x14ac:dyDescent="0.25">
      <c r="A26" s="17">
        <f t="shared" si="0"/>
        <v>16</v>
      </c>
      <c r="B26" s="144" t="s">
        <v>200</v>
      </c>
      <c r="C26" s="241">
        <v>23</v>
      </c>
      <c r="D26" s="223">
        <v>20</v>
      </c>
      <c r="E26" s="223">
        <v>6</v>
      </c>
      <c r="F26" s="223">
        <v>7</v>
      </c>
      <c r="G26" s="223">
        <v>6</v>
      </c>
      <c r="H26" s="223">
        <v>7</v>
      </c>
      <c r="I26" s="223">
        <v>8</v>
      </c>
      <c r="J26" s="223">
        <v>2</v>
      </c>
      <c r="K26" s="223">
        <v>2</v>
      </c>
      <c r="L26" s="223">
        <v>2</v>
      </c>
      <c r="M26" s="223">
        <v>1</v>
      </c>
      <c r="N26" s="223">
        <v>2</v>
      </c>
      <c r="O26" s="223">
        <v>15</v>
      </c>
      <c r="P26" s="223">
        <v>13</v>
      </c>
      <c r="Q26" s="223">
        <v>8</v>
      </c>
      <c r="R26" s="223">
        <v>7</v>
      </c>
      <c r="S26" s="223">
        <v>57</v>
      </c>
      <c r="T26" s="223">
        <v>51</v>
      </c>
      <c r="U26" s="223">
        <v>16</v>
      </c>
      <c r="V26" s="223">
        <v>20</v>
      </c>
      <c r="W26" s="223">
        <v>9</v>
      </c>
      <c r="X26" s="223">
        <v>14</v>
      </c>
      <c r="Y26" s="223">
        <v>10</v>
      </c>
      <c r="Z26" s="223">
        <v>7</v>
      </c>
      <c r="AA26" s="223">
        <v>10</v>
      </c>
      <c r="AB26" s="223">
        <v>9</v>
      </c>
      <c r="AC26" s="223">
        <v>2</v>
      </c>
      <c r="AD26" s="223">
        <v>1</v>
      </c>
      <c r="AE26" s="223">
        <v>47</v>
      </c>
      <c r="AF26" s="223">
        <v>44</v>
      </c>
      <c r="AG26" s="223">
        <v>10</v>
      </c>
      <c r="AH26" s="223">
        <v>7</v>
      </c>
      <c r="AI26" s="223">
        <v>2</v>
      </c>
      <c r="AJ26" s="224">
        <v>3</v>
      </c>
      <c r="AK26" s="224"/>
      <c r="AL26" s="224"/>
      <c r="AM26" s="224"/>
      <c r="AN26" s="223">
        <v>1</v>
      </c>
      <c r="AO26" s="223">
        <v>2</v>
      </c>
      <c r="AP26" s="223">
        <v>1</v>
      </c>
      <c r="AQ26" s="223"/>
      <c r="AR26" s="223"/>
      <c r="AS26" s="223"/>
      <c r="AT26" s="223"/>
      <c r="AU26" s="223"/>
      <c r="AV26" s="223">
        <v>1</v>
      </c>
      <c r="AW26" s="223">
        <v>3</v>
      </c>
      <c r="AX26" s="223">
        <v>3</v>
      </c>
      <c r="AY26" s="223"/>
      <c r="AZ26" s="223">
        <v>2</v>
      </c>
      <c r="BA26" s="223"/>
      <c r="BB26" s="223"/>
      <c r="BC26" s="223">
        <v>2</v>
      </c>
      <c r="BD26" s="223">
        <v>1</v>
      </c>
      <c r="BE26" s="223"/>
      <c r="BF26" s="223"/>
      <c r="BG26" s="223">
        <v>1</v>
      </c>
      <c r="BH26" s="223"/>
    </row>
    <row r="27" spans="1:825" x14ac:dyDescent="0.25">
      <c r="A27" s="17">
        <f t="shared" si="0"/>
        <v>17</v>
      </c>
      <c r="B27" s="144" t="s">
        <v>201</v>
      </c>
      <c r="C27" s="241">
        <v>16</v>
      </c>
      <c r="D27" s="223">
        <v>15</v>
      </c>
      <c r="E27" s="223">
        <v>6</v>
      </c>
      <c r="F27" s="223">
        <v>7</v>
      </c>
      <c r="G27" s="223">
        <v>6</v>
      </c>
      <c r="H27" s="223">
        <v>4</v>
      </c>
      <c r="I27" s="223">
        <v>2</v>
      </c>
      <c r="J27" s="223">
        <v>2</v>
      </c>
      <c r="K27" s="223">
        <v>1</v>
      </c>
      <c r="L27" s="223">
        <v>1</v>
      </c>
      <c r="M27" s="223">
        <v>1</v>
      </c>
      <c r="N27" s="223">
        <v>1</v>
      </c>
      <c r="O27" s="223">
        <v>9</v>
      </c>
      <c r="P27" s="223">
        <v>8</v>
      </c>
      <c r="Q27" s="223">
        <v>7</v>
      </c>
      <c r="R27" s="223">
        <v>7</v>
      </c>
      <c r="S27" s="223">
        <v>33</v>
      </c>
      <c r="T27" s="223">
        <v>33</v>
      </c>
      <c r="U27" s="223">
        <v>5</v>
      </c>
      <c r="V27" s="223">
        <v>3</v>
      </c>
      <c r="W27" s="223">
        <v>10</v>
      </c>
      <c r="X27" s="223">
        <v>10</v>
      </c>
      <c r="Y27" s="223">
        <v>10</v>
      </c>
      <c r="Z27" s="223">
        <v>11</v>
      </c>
      <c r="AA27" s="223">
        <v>5</v>
      </c>
      <c r="AB27" s="223">
        <v>6</v>
      </c>
      <c r="AC27" s="223">
        <v>3</v>
      </c>
      <c r="AD27" s="223">
        <v>3</v>
      </c>
      <c r="AE27" s="223">
        <v>29</v>
      </c>
      <c r="AF27" s="223">
        <v>29</v>
      </c>
      <c r="AG27" s="223">
        <v>4</v>
      </c>
      <c r="AH27" s="223">
        <v>4</v>
      </c>
      <c r="AI27" s="223">
        <v>4</v>
      </c>
      <c r="AJ27" s="224">
        <v>6</v>
      </c>
      <c r="AK27" s="224"/>
      <c r="AL27" s="224"/>
      <c r="AM27" s="224">
        <v>1</v>
      </c>
      <c r="AN27" s="223">
        <v>1</v>
      </c>
      <c r="AO27" s="223">
        <v>2</v>
      </c>
      <c r="AP27" s="223">
        <v>3</v>
      </c>
      <c r="AQ27" s="223"/>
      <c r="AR27" s="223">
        <v>1</v>
      </c>
      <c r="AS27" s="223">
        <v>1</v>
      </c>
      <c r="AT27" s="223">
        <v>1</v>
      </c>
      <c r="AU27" s="223"/>
      <c r="AV27" s="223"/>
      <c r="AW27" s="223"/>
      <c r="AX27" s="223"/>
      <c r="AY27" s="223"/>
      <c r="AZ27" s="223"/>
      <c r="BA27" s="223"/>
      <c r="BB27" s="223"/>
      <c r="BC27" s="223"/>
      <c r="BD27" s="223"/>
      <c r="BE27" s="223"/>
      <c r="BF27" s="223"/>
      <c r="BG27" s="223"/>
      <c r="BH27" s="155"/>
    </row>
    <row r="28" spans="1:825" ht="30" x14ac:dyDescent="0.25">
      <c r="A28" s="17">
        <f t="shared" si="0"/>
        <v>18</v>
      </c>
      <c r="B28" s="144" t="s">
        <v>202</v>
      </c>
      <c r="C28" s="214">
        <v>15</v>
      </c>
      <c r="D28" s="223">
        <v>15</v>
      </c>
      <c r="E28" s="223">
        <v>4</v>
      </c>
      <c r="F28" s="223">
        <v>3</v>
      </c>
      <c r="G28" s="223">
        <v>1</v>
      </c>
      <c r="H28" s="223">
        <v>3</v>
      </c>
      <c r="I28" s="223">
        <v>3</v>
      </c>
      <c r="J28" s="223">
        <v>3</v>
      </c>
      <c r="K28" s="223">
        <v>4</v>
      </c>
      <c r="L28" s="223">
        <v>3</v>
      </c>
      <c r="M28" s="223">
        <v>3</v>
      </c>
      <c r="N28" s="223">
        <v>3</v>
      </c>
      <c r="O28" s="223">
        <v>9</v>
      </c>
      <c r="P28" s="223">
        <v>8</v>
      </c>
      <c r="Q28" s="223">
        <v>6</v>
      </c>
      <c r="R28" s="223">
        <v>7</v>
      </c>
      <c r="S28" s="223">
        <v>34</v>
      </c>
      <c r="T28" s="223">
        <v>35</v>
      </c>
      <c r="U28" s="223">
        <v>7</v>
      </c>
      <c r="V28" s="223">
        <v>6</v>
      </c>
      <c r="W28" s="223">
        <v>7</v>
      </c>
      <c r="X28" s="223">
        <v>7</v>
      </c>
      <c r="Y28" s="223">
        <v>13</v>
      </c>
      <c r="Z28" s="223">
        <v>14</v>
      </c>
      <c r="AA28" s="223">
        <v>6</v>
      </c>
      <c r="AB28" s="223">
        <v>7</v>
      </c>
      <c r="AC28" s="223">
        <v>1</v>
      </c>
      <c r="AD28" s="223">
        <v>1</v>
      </c>
      <c r="AE28" s="223">
        <v>27</v>
      </c>
      <c r="AF28" s="223">
        <v>29</v>
      </c>
      <c r="AG28" s="223">
        <v>7</v>
      </c>
      <c r="AH28" s="223">
        <v>6</v>
      </c>
      <c r="AI28" s="223"/>
      <c r="AJ28" s="224">
        <v>1</v>
      </c>
      <c r="AK28" s="224"/>
      <c r="AL28" s="224"/>
      <c r="AM28" s="224"/>
      <c r="AN28" s="223">
        <v>1</v>
      </c>
      <c r="AO28" s="223"/>
      <c r="AP28" s="223"/>
      <c r="AQ28" s="223"/>
      <c r="AR28" s="223"/>
      <c r="AS28" s="223"/>
      <c r="AT28" s="223"/>
      <c r="AU28" s="223"/>
      <c r="AV28" s="223"/>
      <c r="AW28" s="223">
        <v>2</v>
      </c>
      <c r="AX28" s="223">
        <v>2</v>
      </c>
      <c r="AY28" s="223"/>
      <c r="AZ28" s="223"/>
      <c r="BA28" s="223">
        <v>2</v>
      </c>
      <c r="BB28" s="223">
        <v>2</v>
      </c>
      <c r="BC28" s="223"/>
      <c r="BD28" s="223"/>
      <c r="BE28" s="223"/>
      <c r="BF28" s="223"/>
      <c r="BG28" s="223"/>
      <c r="BH28" s="223"/>
    </row>
    <row r="29" spans="1:825" x14ac:dyDescent="0.25">
      <c r="A29" s="17">
        <f t="shared" si="0"/>
        <v>19</v>
      </c>
      <c r="B29" s="158" t="s">
        <v>203</v>
      </c>
      <c r="C29" s="241">
        <v>18</v>
      </c>
      <c r="D29" s="223">
        <v>17</v>
      </c>
      <c r="E29" s="223">
        <v>2</v>
      </c>
      <c r="F29" s="223">
        <v>2</v>
      </c>
      <c r="G29" s="223">
        <v>5</v>
      </c>
      <c r="H29" s="223">
        <v>5</v>
      </c>
      <c r="I29" s="223">
        <v>9</v>
      </c>
      <c r="J29" s="223">
        <v>8</v>
      </c>
      <c r="K29" s="223">
        <v>2</v>
      </c>
      <c r="L29" s="223">
        <v>2</v>
      </c>
      <c r="M29" s="223"/>
      <c r="N29" s="223"/>
      <c r="O29" s="223">
        <v>5</v>
      </c>
      <c r="P29" s="223">
        <v>5</v>
      </c>
      <c r="Q29" s="223">
        <v>13</v>
      </c>
      <c r="R29" s="223">
        <v>12</v>
      </c>
      <c r="S29" s="223">
        <v>17</v>
      </c>
      <c r="T29" s="223">
        <v>17</v>
      </c>
      <c r="U29" s="223">
        <v>1</v>
      </c>
      <c r="V29" s="223">
        <v>1</v>
      </c>
      <c r="W29" s="223">
        <v>6</v>
      </c>
      <c r="X29" s="223">
        <v>5</v>
      </c>
      <c r="Y29" s="223">
        <v>4</v>
      </c>
      <c r="Z29" s="223">
        <v>5</v>
      </c>
      <c r="AA29" s="223">
        <v>5</v>
      </c>
      <c r="AB29" s="223">
        <v>5</v>
      </c>
      <c r="AC29" s="223">
        <v>1</v>
      </c>
      <c r="AD29" s="223">
        <v>1</v>
      </c>
      <c r="AE29" s="223">
        <v>14</v>
      </c>
      <c r="AF29" s="223">
        <v>14</v>
      </c>
      <c r="AG29" s="223">
        <v>3</v>
      </c>
      <c r="AH29" s="223">
        <v>3</v>
      </c>
      <c r="AI29" s="223"/>
      <c r="AJ29" s="224"/>
      <c r="AK29" s="224"/>
      <c r="AL29" s="224"/>
      <c r="AM29" s="224"/>
      <c r="AN29" s="216"/>
      <c r="AO29" s="223"/>
      <c r="AP29" s="223"/>
      <c r="AQ29" s="223"/>
      <c r="AR29" s="223"/>
      <c r="AS29" s="223"/>
      <c r="AT29" s="223"/>
      <c r="AU29" s="223"/>
      <c r="AV29" s="223"/>
      <c r="AW29" s="223">
        <v>1</v>
      </c>
      <c r="AX29" s="223">
        <v>1</v>
      </c>
      <c r="AY29" s="223"/>
      <c r="AZ29" s="223"/>
      <c r="BA29" s="223">
        <v>1</v>
      </c>
      <c r="BB29" s="223">
        <v>1</v>
      </c>
      <c r="BC29" s="223"/>
      <c r="BD29" s="223"/>
      <c r="BE29" s="223"/>
      <c r="BF29" s="223"/>
      <c r="BG29" s="223"/>
      <c r="BH29" s="223"/>
    </row>
    <row r="30" spans="1:825" x14ac:dyDescent="0.25">
      <c r="A30" s="17">
        <f t="shared" si="0"/>
        <v>20</v>
      </c>
      <c r="B30" s="144" t="s">
        <v>204</v>
      </c>
      <c r="C30" s="241">
        <v>8</v>
      </c>
      <c r="D30" s="223">
        <v>8</v>
      </c>
      <c r="E30" s="223">
        <v>1</v>
      </c>
      <c r="F30" s="223">
        <v>1</v>
      </c>
      <c r="G30" s="223">
        <v>1</v>
      </c>
      <c r="H30" s="223">
        <v>1</v>
      </c>
      <c r="I30" s="223">
        <v>2</v>
      </c>
      <c r="J30" s="223">
        <v>2</v>
      </c>
      <c r="K30" s="223">
        <v>3</v>
      </c>
      <c r="L30" s="223">
        <v>3</v>
      </c>
      <c r="M30" s="223">
        <v>1</v>
      </c>
      <c r="N30" s="223">
        <v>1</v>
      </c>
      <c r="O30" s="223">
        <v>6</v>
      </c>
      <c r="P30" s="223">
        <v>6</v>
      </c>
      <c r="Q30" s="223">
        <v>2</v>
      </c>
      <c r="R30" s="223">
        <v>2</v>
      </c>
      <c r="S30" s="223">
        <v>26</v>
      </c>
      <c r="T30" s="223">
        <v>26</v>
      </c>
      <c r="U30" s="223">
        <v>1</v>
      </c>
      <c r="V30" s="223">
        <v>1</v>
      </c>
      <c r="W30" s="223">
        <v>7</v>
      </c>
      <c r="X30" s="223">
        <v>7</v>
      </c>
      <c r="Y30" s="223">
        <v>6</v>
      </c>
      <c r="Z30" s="223">
        <v>6</v>
      </c>
      <c r="AA30" s="223">
        <v>9</v>
      </c>
      <c r="AB30" s="223">
        <v>8</v>
      </c>
      <c r="AC30" s="223">
        <v>3</v>
      </c>
      <c r="AD30" s="223">
        <v>4</v>
      </c>
      <c r="AE30" s="223">
        <v>17</v>
      </c>
      <c r="AF30" s="223">
        <v>17</v>
      </c>
      <c r="AG30" s="223">
        <v>9</v>
      </c>
      <c r="AH30" s="223">
        <v>9</v>
      </c>
      <c r="AI30" s="223"/>
      <c r="AJ30" s="224"/>
      <c r="AK30" s="224"/>
      <c r="AL30" s="224"/>
      <c r="AM30" s="224"/>
      <c r="AN30" s="223"/>
      <c r="AO30" s="223"/>
      <c r="AP30" s="223"/>
      <c r="AQ30" s="223"/>
      <c r="AR30" s="223"/>
      <c r="AS30" s="223"/>
      <c r="AT30" s="223"/>
      <c r="AU30" s="223"/>
      <c r="AV30" s="223"/>
      <c r="AW30" s="223">
        <v>1</v>
      </c>
      <c r="AX30" s="223">
        <v>1</v>
      </c>
      <c r="AY30" s="223"/>
      <c r="AZ30" s="223"/>
      <c r="BA30" s="223">
        <v>1</v>
      </c>
      <c r="BB30" s="223">
        <v>1</v>
      </c>
      <c r="BC30" s="223"/>
      <c r="BD30" s="223"/>
      <c r="BE30" s="223"/>
      <c r="BF30" s="223"/>
      <c r="BG30" s="223"/>
      <c r="BH30" s="223"/>
    </row>
    <row r="31" spans="1:825" ht="31.5" x14ac:dyDescent="0.25">
      <c r="A31" s="17">
        <f t="shared" si="0"/>
        <v>21</v>
      </c>
      <c r="B31" s="210" t="s">
        <v>205</v>
      </c>
      <c r="C31" s="241">
        <v>14</v>
      </c>
      <c r="D31" s="248">
        <v>14</v>
      </c>
      <c r="E31" s="248">
        <v>1</v>
      </c>
      <c r="F31" s="248">
        <v>2</v>
      </c>
      <c r="G31" s="248">
        <v>3</v>
      </c>
      <c r="H31" s="248">
        <v>4</v>
      </c>
      <c r="I31" s="248">
        <v>4</v>
      </c>
      <c r="J31" s="248">
        <v>3</v>
      </c>
      <c r="K31" s="248">
        <v>6</v>
      </c>
      <c r="L31" s="248">
        <v>5</v>
      </c>
      <c r="M31" s="248"/>
      <c r="N31" s="248"/>
      <c r="O31" s="248">
        <v>8</v>
      </c>
      <c r="P31" s="248">
        <v>7</v>
      </c>
      <c r="Q31" s="248">
        <v>6</v>
      </c>
      <c r="R31" s="248">
        <v>7</v>
      </c>
      <c r="S31" s="248">
        <v>24</v>
      </c>
      <c r="T31" s="248">
        <v>24</v>
      </c>
      <c r="U31" s="248">
        <v>1</v>
      </c>
      <c r="V31" s="248">
        <v>1</v>
      </c>
      <c r="W31" s="248">
        <v>8</v>
      </c>
      <c r="X31" s="248">
        <v>6</v>
      </c>
      <c r="Y31" s="248">
        <v>9</v>
      </c>
      <c r="Z31" s="248">
        <v>11</v>
      </c>
      <c r="AA31" s="248">
        <v>5</v>
      </c>
      <c r="AB31" s="248">
        <v>5</v>
      </c>
      <c r="AC31" s="248">
        <v>1</v>
      </c>
      <c r="AD31" s="248">
        <v>1</v>
      </c>
      <c r="AE31" s="248">
        <v>23</v>
      </c>
      <c r="AF31" s="248">
        <v>23</v>
      </c>
      <c r="AG31" s="248">
        <v>1</v>
      </c>
      <c r="AH31" s="248">
        <v>1</v>
      </c>
      <c r="AI31" s="248">
        <v>2</v>
      </c>
      <c r="AJ31" s="215"/>
      <c r="AK31" s="215"/>
      <c r="AL31" s="215"/>
      <c r="AM31" s="215"/>
      <c r="AN31" s="248"/>
      <c r="AO31" s="248">
        <v>1</v>
      </c>
      <c r="AP31" s="248"/>
      <c r="AQ31" s="248">
        <v>1</v>
      </c>
      <c r="AR31" s="248"/>
      <c r="AS31" s="248"/>
      <c r="AT31" s="248"/>
      <c r="AU31" s="248"/>
      <c r="AV31" s="248"/>
      <c r="AW31" s="248">
        <v>1</v>
      </c>
      <c r="AX31" s="248"/>
      <c r="AY31" s="248">
        <v>1</v>
      </c>
      <c r="AZ31" s="248"/>
      <c r="BA31" s="248"/>
      <c r="BB31" s="248"/>
      <c r="BC31" s="248"/>
      <c r="BD31" s="248"/>
      <c r="BE31" s="248"/>
      <c r="BF31" s="248"/>
      <c r="BG31" s="248"/>
      <c r="BH31" s="155"/>
    </row>
    <row r="32" spans="1:825" ht="30" x14ac:dyDescent="0.25">
      <c r="A32" s="229">
        <f t="shared" si="0"/>
        <v>22</v>
      </c>
      <c r="B32" s="144" t="s">
        <v>206</v>
      </c>
      <c r="C32" s="248">
        <v>9</v>
      </c>
      <c r="D32" s="248">
        <v>9</v>
      </c>
      <c r="E32" s="248"/>
      <c r="F32" s="248"/>
      <c r="G32" s="248">
        <v>2</v>
      </c>
      <c r="H32" s="248">
        <v>2</v>
      </c>
      <c r="I32" s="248">
        <v>2</v>
      </c>
      <c r="J32" s="248">
        <v>2</v>
      </c>
      <c r="K32" s="248">
        <v>5</v>
      </c>
      <c r="L32" s="248">
        <v>4</v>
      </c>
      <c r="M32" s="248"/>
      <c r="N32" s="248">
        <v>1</v>
      </c>
      <c r="O32" s="248">
        <v>6</v>
      </c>
      <c r="P32" s="248">
        <v>6</v>
      </c>
      <c r="Q32" s="248">
        <v>3</v>
      </c>
      <c r="R32" s="248">
        <v>3</v>
      </c>
      <c r="S32" s="165">
        <v>15</v>
      </c>
      <c r="T32" s="165">
        <v>14</v>
      </c>
      <c r="U32" s="248">
        <v>2</v>
      </c>
      <c r="V32" s="248">
        <v>2</v>
      </c>
      <c r="W32" s="248">
        <v>3</v>
      </c>
      <c r="X32" s="248">
        <v>3</v>
      </c>
      <c r="Y32" s="248">
        <v>4</v>
      </c>
      <c r="Z32" s="248">
        <v>4</v>
      </c>
      <c r="AA32" s="248">
        <v>3</v>
      </c>
      <c r="AB32" s="248">
        <v>2</v>
      </c>
      <c r="AC32" s="248">
        <v>3</v>
      </c>
      <c r="AD32" s="248">
        <v>3</v>
      </c>
      <c r="AE32" s="248">
        <v>12</v>
      </c>
      <c r="AF32" s="248">
        <v>11</v>
      </c>
      <c r="AG32" s="248">
        <v>3</v>
      </c>
      <c r="AH32" s="248">
        <v>3</v>
      </c>
      <c r="AI32" s="248"/>
      <c r="AJ32" s="159"/>
      <c r="AK32" s="159"/>
      <c r="AL32" s="159"/>
      <c r="AM32" s="159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>
        <v>1</v>
      </c>
      <c r="AX32" s="185">
        <v>1</v>
      </c>
      <c r="AY32" s="185"/>
      <c r="AZ32" s="185"/>
      <c r="BA32" s="185">
        <v>1</v>
      </c>
      <c r="BB32" s="185">
        <v>1</v>
      </c>
      <c r="BC32" s="185"/>
      <c r="BD32" s="185"/>
      <c r="BE32" s="155"/>
      <c r="BF32" s="155"/>
      <c r="BG32" s="155"/>
      <c r="BH32" s="155"/>
    </row>
    <row r="33" spans="1:60" x14ac:dyDescent="0.25">
      <c r="A33" s="17">
        <f t="shared" si="0"/>
        <v>23</v>
      </c>
      <c r="B33" s="144" t="s">
        <v>207</v>
      </c>
      <c r="C33" s="241">
        <v>13</v>
      </c>
      <c r="D33" s="223">
        <v>13</v>
      </c>
      <c r="E33" s="223">
        <v>5</v>
      </c>
      <c r="F33" s="223">
        <v>5</v>
      </c>
      <c r="G33" s="223">
        <v>7</v>
      </c>
      <c r="H33" s="223">
        <v>8</v>
      </c>
      <c r="I33" s="223">
        <v>1</v>
      </c>
      <c r="J33" s="223"/>
      <c r="K33" s="223"/>
      <c r="L33" s="223"/>
      <c r="M33" s="223"/>
      <c r="N33" s="223"/>
      <c r="O33" s="223">
        <v>10</v>
      </c>
      <c r="P33" s="223">
        <v>10</v>
      </c>
      <c r="Q33" s="223">
        <v>3</v>
      </c>
      <c r="R33" s="223">
        <v>3</v>
      </c>
      <c r="S33" s="223">
        <v>31</v>
      </c>
      <c r="T33" s="223">
        <v>32</v>
      </c>
      <c r="U33" s="223">
        <v>3</v>
      </c>
      <c r="V33" s="223">
        <v>4</v>
      </c>
      <c r="W33" s="223">
        <v>11</v>
      </c>
      <c r="X33" s="223">
        <v>12</v>
      </c>
      <c r="Y33" s="223">
        <v>8</v>
      </c>
      <c r="Z33" s="223">
        <v>7</v>
      </c>
      <c r="AA33" s="223">
        <v>7</v>
      </c>
      <c r="AB33" s="223">
        <v>7</v>
      </c>
      <c r="AC33" s="223">
        <v>2</v>
      </c>
      <c r="AD33" s="223">
        <v>2</v>
      </c>
      <c r="AE33" s="223">
        <v>24</v>
      </c>
      <c r="AF33" s="223">
        <v>25</v>
      </c>
      <c r="AG33" s="223">
        <v>7</v>
      </c>
      <c r="AH33" s="223">
        <v>7</v>
      </c>
      <c r="AI33" s="223">
        <v>4</v>
      </c>
      <c r="AJ33" s="224">
        <v>4</v>
      </c>
      <c r="AK33" s="224">
        <v>2</v>
      </c>
      <c r="AL33" s="224">
        <v>2</v>
      </c>
      <c r="AM33" s="224"/>
      <c r="AN33" s="223"/>
      <c r="AO33" s="223"/>
      <c r="AP33" s="223"/>
      <c r="AQ33" s="223">
        <v>1</v>
      </c>
      <c r="AR33" s="223">
        <v>1</v>
      </c>
      <c r="AS33" s="223"/>
      <c r="AT33" s="223"/>
      <c r="AU33" s="223">
        <v>1</v>
      </c>
      <c r="AV33" s="223">
        <v>1</v>
      </c>
      <c r="AW33" s="223">
        <v>5</v>
      </c>
      <c r="AX33" s="223">
        <v>1</v>
      </c>
      <c r="AY33" s="223">
        <v>2</v>
      </c>
      <c r="AZ33" s="223"/>
      <c r="BA33" s="223">
        <v>1</v>
      </c>
      <c r="BB33" s="223"/>
      <c r="BC33" s="223"/>
      <c r="BD33" s="223">
        <v>1</v>
      </c>
      <c r="BE33" s="223"/>
      <c r="BF33" s="223"/>
      <c r="BG33" s="223">
        <v>1</v>
      </c>
      <c r="BH33" s="155"/>
    </row>
    <row r="34" spans="1:60" ht="30" x14ac:dyDescent="0.25">
      <c r="A34" s="17">
        <f t="shared" si="0"/>
        <v>24</v>
      </c>
      <c r="B34" s="144" t="s">
        <v>208</v>
      </c>
      <c r="C34" s="214">
        <v>8</v>
      </c>
      <c r="D34" s="223">
        <v>8</v>
      </c>
      <c r="E34" s="223"/>
      <c r="F34" s="223"/>
      <c r="G34" s="223">
        <v>4</v>
      </c>
      <c r="H34" s="223">
        <v>4</v>
      </c>
      <c r="I34" s="223">
        <v>2</v>
      </c>
      <c r="J34" s="223">
        <v>2</v>
      </c>
      <c r="K34" s="223">
        <v>2</v>
      </c>
      <c r="L34" s="223">
        <v>2</v>
      </c>
      <c r="M34" s="223"/>
      <c r="N34" s="223"/>
      <c r="O34" s="223">
        <v>5</v>
      </c>
      <c r="P34" s="223">
        <v>5</v>
      </c>
      <c r="Q34" s="223">
        <v>3</v>
      </c>
      <c r="R34" s="223">
        <v>3</v>
      </c>
      <c r="S34" s="223">
        <v>8</v>
      </c>
      <c r="T34" s="223">
        <v>8</v>
      </c>
      <c r="U34" s="223">
        <v>1</v>
      </c>
      <c r="V34" s="223">
        <v>1</v>
      </c>
      <c r="W34" s="223">
        <v>3</v>
      </c>
      <c r="X34" s="223">
        <v>3</v>
      </c>
      <c r="Y34" s="223">
        <v>1</v>
      </c>
      <c r="Z34" s="223">
        <v>1</v>
      </c>
      <c r="AA34" s="223">
        <v>3</v>
      </c>
      <c r="AB34" s="223">
        <v>3</v>
      </c>
      <c r="AC34" s="223"/>
      <c r="AD34" s="223"/>
      <c r="AE34" s="223">
        <v>8</v>
      </c>
      <c r="AF34" s="223">
        <v>8</v>
      </c>
      <c r="AG34" s="223"/>
      <c r="AH34" s="223"/>
      <c r="AI34" s="223"/>
      <c r="AJ34" s="224"/>
      <c r="AK34" s="224"/>
      <c r="AL34" s="224"/>
      <c r="AM34" s="224"/>
      <c r="AN34" s="223"/>
      <c r="AO34" s="223"/>
      <c r="AP34" s="223"/>
      <c r="AQ34" s="223"/>
      <c r="AR34" s="223"/>
      <c r="AS34" s="223"/>
      <c r="AT34" s="223"/>
      <c r="AU34" s="223"/>
      <c r="AV34" s="223"/>
      <c r="AW34" s="223"/>
      <c r="AX34" s="223"/>
      <c r="AY34" s="223"/>
      <c r="AZ34" s="223"/>
      <c r="BA34" s="223"/>
      <c r="BB34" s="223"/>
      <c r="BC34" s="223"/>
      <c r="BD34" s="223"/>
      <c r="BE34" s="223"/>
      <c r="BF34" s="223"/>
      <c r="BG34" s="223"/>
      <c r="BH34" s="223"/>
    </row>
    <row r="35" spans="1:60" x14ac:dyDescent="0.25">
      <c r="A35" s="17">
        <f t="shared" si="0"/>
        <v>25</v>
      </c>
      <c r="B35" s="144" t="s">
        <v>209</v>
      </c>
      <c r="C35" s="241">
        <v>6</v>
      </c>
      <c r="D35" s="223">
        <v>5</v>
      </c>
      <c r="E35" s="223">
        <v>1</v>
      </c>
      <c r="F35" s="223">
        <v>1</v>
      </c>
      <c r="G35" s="223"/>
      <c r="H35" s="223"/>
      <c r="I35" s="223">
        <v>2</v>
      </c>
      <c r="J35" s="223">
        <v>1</v>
      </c>
      <c r="K35" s="223">
        <v>3</v>
      </c>
      <c r="L35" s="223">
        <v>3</v>
      </c>
      <c r="M35" s="223"/>
      <c r="N35" s="223"/>
      <c r="O35" s="223">
        <v>2</v>
      </c>
      <c r="P35" s="223">
        <v>1</v>
      </c>
      <c r="Q35" s="223">
        <v>4</v>
      </c>
      <c r="R35" s="223">
        <v>4</v>
      </c>
      <c r="S35" s="223">
        <v>11</v>
      </c>
      <c r="T35" s="223">
        <v>5</v>
      </c>
      <c r="U35" s="223">
        <v>4</v>
      </c>
      <c r="V35" s="223"/>
      <c r="W35" s="223">
        <v>1</v>
      </c>
      <c r="X35" s="223">
        <v>4</v>
      </c>
      <c r="Y35" s="223">
        <v>4</v>
      </c>
      <c r="Z35" s="223">
        <v>1</v>
      </c>
      <c r="AA35" s="223">
        <v>1</v>
      </c>
      <c r="AB35" s="223"/>
      <c r="AC35" s="223">
        <v>1</v>
      </c>
      <c r="AD35" s="223"/>
      <c r="AE35" s="223">
        <v>10</v>
      </c>
      <c r="AF35" s="223">
        <v>4</v>
      </c>
      <c r="AG35" s="223">
        <v>1</v>
      </c>
      <c r="AH35" s="223">
        <v>1</v>
      </c>
      <c r="AI35" s="223"/>
      <c r="AJ35" s="224">
        <v>1</v>
      </c>
      <c r="AK35" s="224"/>
      <c r="AL35" s="224"/>
      <c r="AM35" s="224"/>
      <c r="AN35" s="223"/>
      <c r="AO35" s="223"/>
      <c r="AP35" s="223"/>
      <c r="AQ35" s="223"/>
      <c r="AR35" s="223"/>
      <c r="AS35" s="223"/>
      <c r="AT35" s="223">
        <v>1</v>
      </c>
      <c r="AU35" s="223"/>
      <c r="AV35" s="223"/>
      <c r="AW35" s="223"/>
      <c r="AX35" s="223"/>
      <c r="AY35" s="223">
        <v>1</v>
      </c>
      <c r="AZ35" s="223"/>
      <c r="BA35" s="223"/>
      <c r="BB35" s="223"/>
      <c r="BC35" s="223"/>
      <c r="BD35" s="223">
        <v>1</v>
      </c>
      <c r="BE35" s="223"/>
      <c r="BF35" s="223"/>
      <c r="BG35" s="223"/>
      <c r="BH35" s="223"/>
    </row>
    <row r="36" spans="1:60" x14ac:dyDescent="0.25">
      <c r="A36" s="17">
        <f t="shared" si="0"/>
        <v>26</v>
      </c>
      <c r="B36" s="144" t="s">
        <v>210</v>
      </c>
      <c r="C36" s="241">
        <v>4</v>
      </c>
      <c r="D36" s="248">
        <v>4</v>
      </c>
      <c r="E36" s="248">
        <v>1</v>
      </c>
      <c r="F36" s="248">
        <v>1</v>
      </c>
      <c r="G36" s="248">
        <v>3</v>
      </c>
      <c r="H36" s="248"/>
      <c r="I36" s="248"/>
      <c r="J36" s="248">
        <v>2</v>
      </c>
      <c r="K36" s="248"/>
      <c r="L36" s="248">
        <v>1</v>
      </c>
      <c r="M36" s="248"/>
      <c r="N36" s="248"/>
      <c r="O36" s="248">
        <v>2</v>
      </c>
      <c r="P36" s="248">
        <v>2</v>
      </c>
      <c r="Q36" s="248">
        <v>2</v>
      </c>
      <c r="R36" s="248">
        <v>2</v>
      </c>
      <c r="S36" s="248">
        <v>12</v>
      </c>
      <c r="T36" s="248">
        <v>12</v>
      </c>
      <c r="U36" s="248">
        <v>1</v>
      </c>
      <c r="V36" s="248">
        <v>1</v>
      </c>
      <c r="W36" s="248">
        <v>4</v>
      </c>
      <c r="X36" s="248">
        <v>3</v>
      </c>
      <c r="Y36" s="248">
        <v>6</v>
      </c>
      <c r="Z36" s="248">
        <v>5</v>
      </c>
      <c r="AA36" s="248">
        <v>1</v>
      </c>
      <c r="AB36" s="248">
        <v>3</v>
      </c>
      <c r="AC36" s="248"/>
      <c r="AD36" s="248"/>
      <c r="AE36" s="248">
        <v>4</v>
      </c>
      <c r="AF36" s="248">
        <v>4</v>
      </c>
      <c r="AG36" s="248">
        <v>8</v>
      </c>
      <c r="AH36" s="248">
        <v>8</v>
      </c>
      <c r="AI36" s="248">
        <v>2</v>
      </c>
      <c r="AJ36" s="215">
        <v>1</v>
      </c>
      <c r="AK36" s="215">
        <v>2</v>
      </c>
      <c r="AL36" s="215">
        <v>1</v>
      </c>
      <c r="AM36" s="215"/>
      <c r="AN36" s="248"/>
      <c r="AO36" s="248"/>
      <c r="AP36" s="248"/>
      <c r="AQ36" s="248"/>
      <c r="AR36" s="248"/>
      <c r="AS36" s="248"/>
      <c r="AT36" s="248"/>
      <c r="AU36" s="248"/>
      <c r="AV36" s="248"/>
      <c r="AW36" s="248"/>
      <c r="AX36" s="248">
        <v>2</v>
      </c>
      <c r="AY36" s="248"/>
      <c r="AZ36" s="248"/>
      <c r="BA36" s="248"/>
      <c r="BB36" s="248">
        <v>2</v>
      </c>
      <c r="BC36" s="248"/>
      <c r="BD36" s="248"/>
      <c r="BE36" s="248"/>
      <c r="BF36" s="248"/>
      <c r="BG36" s="248"/>
      <c r="BH36" s="248"/>
    </row>
    <row r="37" spans="1:60" ht="30" x14ac:dyDescent="0.25">
      <c r="A37" s="17">
        <f t="shared" si="0"/>
        <v>27</v>
      </c>
      <c r="B37" s="144" t="s">
        <v>211</v>
      </c>
      <c r="C37" s="214">
        <v>3</v>
      </c>
      <c r="D37" s="223">
        <v>3</v>
      </c>
      <c r="E37" s="223"/>
      <c r="F37" s="223"/>
      <c r="G37" s="223">
        <v>2</v>
      </c>
      <c r="H37" s="223">
        <v>2</v>
      </c>
      <c r="I37" s="223"/>
      <c r="J37" s="223"/>
      <c r="K37" s="223">
        <v>1</v>
      </c>
      <c r="L37" s="223">
        <v>1</v>
      </c>
      <c r="M37" s="223"/>
      <c r="N37" s="223"/>
      <c r="O37" s="223">
        <v>2</v>
      </c>
      <c r="P37" s="223">
        <v>2</v>
      </c>
      <c r="Q37" s="223">
        <v>1</v>
      </c>
      <c r="R37" s="223">
        <v>1</v>
      </c>
      <c r="S37" s="223">
        <v>15</v>
      </c>
      <c r="T37" s="223">
        <v>14</v>
      </c>
      <c r="U37" s="223"/>
      <c r="V37" s="223"/>
      <c r="W37" s="223">
        <v>3</v>
      </c>
      <c r="X37" s="223">
        <v>3</v>
      </c>
      <c r="Y37" s="223">
        <v>6</v>
      </c>
      <c r="Z37" s="223">
        <v>5</v>
      </c>
      <c r="AA37" s="223">
        <v>6</v>
      </c>
      <c r="AB37" s="223">
        <v>5</v>
      </c>
      <c r="AC37" s="223"/>
      <c r="AD37" s="223">
        <v>1</v>
      </c>
      <c r="AE37" s="223">
        <v>10</v>
      </c>
      <c r="AF37" s="223">
        <v>10</v>
      </c>
      <c r="AG37" s="223">
        <v>5</v>
      </c>
      <c r="AH37" s="223">
        <v>4</v>
      </c>
      <c r="AI37" s="223"/>
      <c r="AJ37" s="224">
        <v>1</v>
      </c>
      <c r="AK37" s="224"/>
      <c r="AL37" s="224"/>
      <c r="AM37" s="224"/>
      <c r="AN37" s="223"/>
      <c r="AO37" s="223"/>
      <c r="AP37" s="223"/>
      <c r="AQ37" s="223"/>
      <c r="AR37" s="223">
        <v>1</v>
      </c>
      <c r="AS37" s="223"/>
      <c r="AT37" s="223"/>
      <c r="AU37" s="223"/>
      <c r="AV37" s="223"/>
      <c r="AW37" s="223"/>
      <c r="AX37" s="223">
        <v>1</v>
      </c>
      <c r="AY37" s="223"/>
      <c r="AZ37" s="223"/>
      <c r="BA37" s="223"/>
      <c r="BB37" s="223">
        <v>1</v>
      </c>
      <c r="BC37" s="223"/>
      <c r="BD37" s="223"/>
      <c r="BE37" s="223"/>
      <c r="BF37" s="223"/>
      <c r="BG37" s="223"/>
      <c r="BH37" s="155"/>
    </row>
    <row r="38" spans="1:60" x14ac:dyDescent="0.25">
      <c r="A38" s="229">
        <f t="shared" si="0"/>
        <v>28</v>
      </c>
      <c r="B38" s="144" t="s">
        <v>212</v>
      </c>
      <c r="C38" s="241">
        <v>1</v>
      </c>
      <c r="D38" s="223">
        <v>1</v>
      </c>
      <c r="E38" s="223"/>
      <c r="F38" s="223"/>
      <c r="G38" s="223"/>
      <c r="H38" s="223"/>
      <c r="I38" s="223">
        <v>1</v>
      </c>
      <c r="J38" s="223"/>
      <c r="K38" s="223"/>
      <c r="L38" s="223">
        <v>1</v>
      </c>
      <c r="M38" s="223"/>
      <c r="N38" s="223"/>
      <c r="O38" s="223">
        <v>1</v>
      </c>
      <c r="P38" s="223">
        <v>1</v>
      </c>
      <c r="Q38" s="223"/>
      <c r="R38" s="223"/>
      <c r="S38" s="223">
        <v>2</v>
      </c>
      <c r="T38" s="223">
        <v>2</v>
      </c>
      <c r="U38" s="223">
        <v>1</v>
      </c>
      <c r="V38" s="223"/>
      <c r="W38" s="223"/>
      <c r="X38" s="223"/>
      <c r="Y38" s="223">
        <v>1</v>
      </c>
      <c r="Z38" s="223">
        <v>1</v>
      </c>
      <c r="AA38" s="223"/>
      <c r="AB38" s="223">
        <v>1</v>
      </c>
      <c r="AC38" s="223"/>
      <c r="AD38" s="223"/>
      <c r="AE38" s="223">
        <v>2</v>
      </c>
      <c r="AF38" s="223">
        <v>1</v>
      </c>
      <c r="AG38" s="223"/>
      <c r="AH38" s="223">
        <v>1</v>
      </c>
      <c r="AI38" s="223">
        <v>0</v>
      </c>
      <c r="AJ38" s="224">
        <v>0</v>
      </c>
      <c r="AK38" s="224"/>
      <c r="AL38" s="224"/>
      <c r="AM38" s="224">
        <v>0</v>
      </c>
      <c r="AN38" s="223">
        <v>0</v>
      </c>
      <c r="AO38" s="223"/>
      <c r="AP38" s="223"/>
      <c r="AQ38" s="223"/>
      <c r="AR38" s="223"/>
      <c r="AS38" s="223"/>
      <c r="AT38" s="223"/>
      <c r="AU38" s="223">
        <v>0</v>
      </c>
      <c r="AV38" s="223">
        <v>0</v>
      </c>
      <c r="AW38" s="223"/>
      <c r="AX38" s="223"/>
      <c r="AY38" s="223">
        <v>0</v>
      </c>
      <c r="AZ38" s="223">
        <v>0</v>
      </c>
      <c r="BA38" s="223"/>
      <c r="BB38" s="223"/>
      <c r="BC38" s="223">
        <v>0</v>
      </c>
      <c r="BD38" s="223">
        <v>0</v>
      </c>
      <c r="BE38" s="223"/>
      <c r="BF38" s="223"/>
      <c r="BG38" s="223"/>
      <c r="BH38" s="155"/>
    </row>
    <row r="39" spans="1:60" ht="30" x14ac:dyDescent="0.25">
      <c r="A39" s="17">
        <f t="shared" si="0"/>
        <v>29</v>
      </c>
      <c r="B39" s="158" t="s">
        <v>213</v>
      </c>
      <c r="C39" s="241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>
        <v>2</v>
      </c>
      <c r="T39" s="223">
        <v>2</v>
      </c>
      <c r="U39" s="223"/>
      <c r="V39" s="223"/>
      <c r="W39" s="223"/>
      <c r="X39" s="223"/>
      <c r="Y39" s="223">
        <v>1</v>
      </c>
      <c r="Z39" s="223">
        <v>1</v>
      </c>
      <c r="AA39" s="223"/>
      <c r="AB39" s="223"/>
      <c r="AC39" s="223">
        <v>1</v>
      </c>
      <c r="AD39" s="223">
        <v>1</v>
      </c>
      <c r="AE39" s="223">
        <v>2</v>
      </c>
      <c r="AF39" s="223">
        <v>2</v>
      </c>
      <c r="AG39" s="223"/>
      <c r="AH39" s="223"/>
      <c r="AI39" s="223"/>
      <c r="AJ39" s="224"/>
      <c r="AK39" s="224"/>
      <c r="AL39" s="224"/>
      <c r="AM39" s="224"/>
      <c r="AN39" s="223"/>
      <c r="AO39" s="223"/>
      <c r="AP39" s="223"/>
      <c r="AQ39" s="223"/>
      <c r="AR39" s="223"/>
      <c r="AS39" s="223"/>
      <c r="AT39" s="223"/>
      <c r="AU39" s="223"/>
      <c r="AV39" s="223"/>
      <c r="AW39" s="223"/>
      <c r="AX39" s="223"/>
      <c r="AY39" s="223"/>
      <c r="AZ39" s="223"/>
      <c r="BA39" s="223"/>
      <c r="BB39" s="223"/>
      <c r="BC39" s="223"/>
      <c r="BD39" s="223"/>
      <c r="BE39" s="223"/>
      <c r="BF39" s="223"/>
      <c r="BG39" s="155"/>
      <c r="BH39" s="155"/>
    </row>
    <row r="40" spans="1:60" x14ac:dyDescent="0.25">
      <c r="A40" s="17">
        <f t="shared" si="0"/>
        <v>30</v>
      </c>
      <c r="B40" s="144" t="s">
        <v>214</v>
      </c>
      <c r="C40" s="241">
        <v>3</v>
      </c>
      <c r="D40" s="223">
        <v>3</v>
      </c>
      <c r="E40" s="223"/>
      <c r="F40" s="223"/>
      <c r="G40" s="223"/>
      <c r="H40" s="223"/>
      <c r="I40" s="223">
        <v>3</v>
      </c>
      <c r="J40" s="223">
        <v>2</v>
      </c>
      <c r="K40" s="223"/>
      <c r="L40" s="223">
        <v>1</v>
      </c>
      <c r="M40" s="223"/>
      <c r="N40" s="223"/>
      <c r="O40" s="223">
        <v>2</v>
      </c>
      <c r="P40" s="223">
        <v>2</v>
      </c>
      <c r="Q40" s="223">
        <v>1</v>
      </c>
      <c r="R40" s="223">
        <v>1</v>
      </c>
      <c r="S40" s="223">
        <v>5</v>
      </c>
      <c r="T40" s="223">
        <v>5</v>
      </c>
      <c r="U40" s="223"/>
      <c r="V40" s="223"/>
      <c r="W40" s="223">
        <v>1</v>
      </c>
      <c r="X40" s="223">
        <v>1</v>
      </c>
      <c r="Y40" s="223">
        <v>4</v>
      </c>
      <c r="Z40" s="223">
        <v>4</v>
      </c>
      <c r="AA40" s="223"/>
      <c r="AB40" s="223"/>
      <c r="AC40" s="223"/>
      <c r="AD40" s="223"/>
      <c r="AE40" s="223">
        <v>5</v>
      </c>
      <c r="AF40" s="223">
        <v>5</v>
      </c>
      <c r="AG40" s="223"/>
      <c r="AH40" s="223"/>
      <c r="AI40" s="223">
        <v>1</v>
      </c>
      <c r="AJ40" s="224">
        <v>1</v>
      </c>
      <c r="AK40" s="224"/>
      <c r="AL40" s="224"/>
      <c r="AM40" s="224">
        <v>1</v>
      </c>
      <c r="AN40" s="223">
        <v>1</v>
      </c>
      <c r="AO40" s="223"/>
      <c r="AP40" s="223"/>
      <c r="AQ40" s="223"/>
      <c r="AR40" s="223"/>
      <c r="AS40" s="223"/>
      <c r="AT40" s="223"/>
      <c r="AU40" s="223"/>
      <c r="AV40" s="223"/>
      <c r="AW40" s="223"/>
      <c r="AX40" s="223"/>
      <c r="AY40" s="223"/>
      <c r="AZ40" s="223"/>
      <c r="BA40" s="223"/>
      <c r="BB40" s="223"/>
      <c r="BC40" s="223"/>
      <c r="BD40" s="223"/>
      <c r="BE40" s="223"/>
      <c r="BF40" s="223"/>
      <c r="BG40" s="223"/>
      <c r="BH40" s="223"/>
    </row>
    <row r="41" spans="1:60" x14ac:dyDescent="0.25">
      <c r="A41" s="17">
        <f t="shared" si="0"/>
        <v>31</v>
      </c>
      <c r="B41" s="144" t="s">
        <v>215</v>
      </c>
      <c r="C41" s="241">
        <v>2</v>
      </c>
      <c r="D41" s="248">
        <v>2</v>
      </c>
      <c r="E41" s="248"/>
      <c r="F41" s="248"/>
      <c r="G41" s="248"/>
      <c r="H41" s="248"/>
      <c r="I41" s="248">
        <v>2</v>
      </c>
      <c r="J41" s="248">
        <v>2</v>
      </c>
      <c r="K41" s="248"/>
      <c r="L41" s="248"/>
      <c r="M41" s="248"/>
      <c r="N41" s="248"/>
      <c r="O41" s="248"/>
      <c r="P41" s="248"/>
      <c r="Q41" s="248">
        <v>2</v>
      </c>
      <c r="R41" s="248">
        <v>2</v>
      </c>
      <c r="S41" s="248"/>
      <c r="T41" s="248"/>
      <c r="U41" s="248"/>
      <c r="V41" s="248"/>
      <c r="W41" s="248"/>
      <c r="X41" s="248"/>
      <c r="Y41" s="248"/>
      <c r="Z41" s="248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</row>
    <row r="42" spans="1:60" x14ac:dyDescent="0.25">
      <c r="A42" s="17">
        <f t="shared" si="0"/>
        <v>32</v>
      </c>
      <c r="B42" s="135" t="s">
        <v>216</v>
      </c>
      <c r="C42" s="246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</row>
    <row r="43" spans="1:60" ht="30" x14ac:dyDescent="0.25">
      <c r="A43" s="17">
        <f t="shared" si="0"/>
        <v>33</v>
      </c>
      <c r="B43" s="135" t="s">
        <v>217</v>
      </c>
      <c r="C43" s="246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H43" s="155"/>
    </row>
    <row r="44" spans="1:60" x14ac:dyDescent="0.25">
      <c r="A44" s="17">
        <f t="shared" si="0"/>
        <v>34</v>
      </c>
      <c r="B44" s="144" t="s">
        <v>218</v>
      </c>
      <c r="C44" s="241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>
        <v>1</v>
      </c>
      <c r="T44" s="223">
        <v>1</v>
      </c>
      <c r="U44" s="223"/>
      <c r="V44" s="223"/>
      <c r="W44" s="223"/>
      <c r="X44" s="223"/>
      <c r="Y44" s="223">
        <v>1</v>
      </c>
      <c r="Z44" s="223">
        <v>1</v>
      </c>
      <c r="AA44" s="223"/>
      <c r="AB44" s="223"/>
      <c r="AC44" s="223"/>
      <c r="AD44" s="223"/>
      <c r="AE44" s="223">
        <v>1</v>
      </c>
      <c r="AF44" s="223">
        <v>1</v>
      </c>
      <c r="AG44" s="223"/>
      <c r="AH44" s="223"/>
      <c r="AI44" s="223"/>
      <c r="AJ44" s="224"/>
      <c r="AK44" s="224"/>
      <c r="AL44" s="224"/>
      <c r="AM44" s="224"/>
      <c r="AN44" s="223"/>
      <c r="AO44" s="223"/>
      <c r="AP44" s="223"/>
      <c r="AQ44" s="223"/>
      <c r="AR44" s="223"/>
      <c r="AS44" s="223"/>
      <c r="AT44" s="223"/>
      <c r="AU44" s="223"/>
      <c r="AV44" s="223"/>
      <c r="AW44" s="223"/>
      <c r="AX44" s="223"/>
      <c r="AY44" s="223"/>
      <c r="AZ44" s="223"/>
      <c r="BA44" s="223"/>
      <c r="BB44" s="223"/>
      <c r="BC44" s="223"/>
      <c r="BD44" s="223"/>
      <c r="BE44" s="223"/>
      <c r="BF44" s="223"/>
      <c r="BG44" s="223"/>
      <c r="BH44" s="223"/>
    </row>
    <row r="45" spans="1:60" ht="30" x14ac:dyDescent="0.25">
      <c r="A45" s="17">
        <f t="shared" si="0"/>
        <v>35</v>
      </c>
      <c r="B45" s="144" t="s">
        <v>219</v>
      </c>
      <c r="C45" s="214">
        <v>1</v>
      </c>
      <c r="D45" s="223">
        <v>1</v>
      </c>
      <c r="E45" s="223"/>
      <c r="F45" s="223"/>
      <c r="G45" s="223"/>
      <c r="H45" s="223"/>
      <c r="I45" s="223"/>
      <c r="J45" s="223"/>
      <c r="K45" s="223">
        <v>1</v>
      </c>
      <c r="L45" s="223">
        <v>1</v>
      </c>
      <c r="M45" s="223"/>
      <c r="N45" s="223"/>
      <c r="O45" s="223">
        <v>1</v>
      </c>
      <c r="P45" s="223">
        <v>1</v>
      </c>
      <c r="Q45" s="223"/>
      <c r="R45" s="223"/>
      <c r="S45" s="223">
        <v>1</v>
      </c>
      <c r="T45" s="223">
        <v>1</v>
      </c>
      <c r="U45" s="223"/>
      <c r="V45" s="223"/>
      <c r="W45" s="223">
        <v>1</v>
      </c>
      <c r="X45" s="223">
        <v>1</v>
      </c>
      <c r="Y45" s="223"/>
      <c r="Z45" s="223"/>
      <c r="AA45" s="223"/>
      <c r="AB45" s="223"/>
      <c r="AC45" s="223"/>
      <c r="AD45" s="223"/>
      <c r="AE45" s="223">
        <v>1</v>
      </c>
      <c r="AF45" s="223">
        <v>1</v>
      </c>
      <c r="AG45" s="223"/>
      <c r="AH45" s="223"/>
      <c r="AI45" s="223"/>
      <c r="AJ45" s="224"/>
      <c r="AK45" s="224"/>
      <c r="AL45" s="224"/>
      <c r="AM45" s="224"/>
      <c r="AN45" s="223"/>
      <c r="AO45" s="223"/>
      <c r="AP45" s="223"/>
      <c r="AQ45" s="223"/>
      <c r="AR45" s="223"/>
      <c r="AS45" s="223"/>
      <c r="AT45" s="223"/>
      <c r="AU45" s="223"/>
      <c r="AV45" s="223"/>
      <c r="AW45" s="223"/>
      <c r="AX45" s="223"/>
      <c r="AY45" s="223"/>
      <c r="AZ45" s="223"/>
      <c r="BA45" s="223"/>
      <c r="BB45" s="223"/>
      <c r="BC45" s="223"/>
      <c r="BD45" s="223"/>
      <c r="BE45" s="223"/>
      <c r="BF45" s="223"/>
      <c r="BG45" s="223"/>
      <c r="BH45" s="223"/>
    </row>
    <row r="46" spans="1:60" ht="25.5" x14ac:dyDescent="0.25">
      <c r="A46" s="17">
        <f t="shared" si="0"/>
        <v>36</v>
      </c>
      <c r="B46" s="194" t="s">
        <v>220</v>
      </c>
      <c r="C46" s="214">
        <v>1</v>
      </c>
      <c r="D46" s="223">
        <v>1</v>
      </c>
      <c r="E46" s="223"/>
      <c r="F46" s="223"/>
      <c r="G46" s="223"/>
      <c r="H46" s="223"/>
      <c r="I46" s="223"/>
      <c r="J46" s="223"/>
      <c r="K46" s="223"/>
      <c r="L46" s="223"/>
      <c r="M46" s="223">
        <v>1</v>
      </c>
      <c r="N46" s="223">
        <v>1</v>
      </c>
      <c r="O46" s="223">
        <v>1</v>
      </c>
      <c r="P46" s="223">
        <v>1</v>
      </c>
      <c r="Q46" s="223"/>
      <c r="R46" s="223"/>
      <c r="S46" s="223">
        <v>1</v>
      </c>
      <c r="T46" s="223">
        <v>1</v>
      </c>
      <c r="U46" s="223"/>
      <c r="V46" s="223"/>
      <c r="W46" s="223">
        <v>1</v>
      </c>
      <c r="X46" s="223">
        <v>1</v>
      </c>
      <c r="Y46" s="223"/>
      <c r="Z46" s="223"/>
      <c r="AA46" s="223"/>
      <c r="AB46" s="223"/>
      <c r="AC46" s="223"/>
      <c r="AD46" s="223"/>
      <c r="AE46" s="223">
        <v>1</v>
      </c>
      <c r="AF46" s="223">
        <v>1</v>
      </c>
      <c r="AG46" s="223"/>
      <c r="AH46" s="223"/>
      <c r="AI46" s="223"/>
      <c r="AJ46" s="224"/>
      <c r="AK46" s="224"/>
      <c r="AL46" s="224"/>
      <c r="AM46" s="224"/>
      <c r="AN46" s="223"/>
      <c r="AO46" s="223"/>
      <c r="AP46" s="223"/>
      <c r="AQ46" s="223"/>
      <c r="AR46" s="223"/>
      <c r="AS46" s="223"/>
      <c r="AT46" s="223"/>
      <c r="AU46" s="223"/>
      <c r="AV46" s="223"/>
      <c r="AW46" s="223"/>
      <c r="AX46" s="223"/>
      <c r="AY46" s="223"/>
      <c r="AZ46" s="223"/>
      <c r="BA46" s="223"/>
      <c r="BB46" s="223"/>
      <c r="BC46" s="223"/>
      <c r="BD46" s="223"/>
      <c r="BE46" s="223"/>
      <c r="BF46" s="223"/>
      <c r="BG46" s="223"/>
      <c r="BH46" s="223"/>
    </row>
    <row r="47" spans="1:60" ht="30" x14ac:dyDescent="0.25">
      <c r="A47" s="17">
        <f t="shared" si="0"/>
        <v>37</v>
      </c>
      <c r="B47" s="135" t="s">
        <v>221</v>
      </c>
      <c r="C47" s="246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</row>
    <row r="48" spans="1:60" ht="45" x14ac:dyDescent="0.25">
      <c r="A48" s="17">
        <f t="shared" si="0"/>
        <v>38</v>
      </c>
      <c r="B48" s="144" t="s">
        <v>222</v>
      </c>
      <c r="C48" s="241">
        <v>1</v>
      </c>
      <c r="D48" s="248">
        <v>1</v>
      </c>
      <c r="E48" s="248"/>
      <c r="F48" s="248"/>
      <c r="G48" s="248">
        <v>1</v>
      </c>
      <c r="H48" s="248">
        <v>1</v>
      </c>
      <c r="I48" s="248"/>
      <c r="J48" s="248"/>
      <c r="K48" s="248"/>
      <c r="L48" s="248"/>
      <c r="M48" s="248"/>
      <c r="N48" s="248"/>
      <c r="O48" s="248">
        <v>1</v>
      </c>
      <c r="P48" s="248">
        <v>1</v>
      </c>
      <c r="Q48" s="248"/>
      <c r="R48" s="248"/>
      <c r="S48" s="248">
        <v>1</v>
      </c>
      <c r="T48" s="248">
        <v>1</v>
      </c>
      <c r="U48" s="248"/>
      <c r="V48" s="248"/>
      <c r="W48" s="248">
        <v>1</v>
      </c>
      <c r="X48" s="248">
        <v>1</v>
      </c>
      <c r="Y48" s="248"/>
      <c r="Z48" s="248"/>
      <c r="AA48" s="248"/>
      <c r="AB48" s="248"/>
      <c r="AC48" s="248"/>
      <c r="AD48" s="248"/>
      <c r="AE48" s="248">
        <v>1</v>
      </c>
      <c r="AF48" s="248">
        <v>1</v>
      </c>
      <c r="AG48" s="248"/>
      <c r="AH48" s="248"/>
      <c r="AI48" s="248">
        <v>1</v>
      </c>
      <c r="AJ48" s="248">
        <v>1</v>
      </c>
      <c r="AK48" s="215"/>
      <c r="AL48" s="215"/>
      <c r="AM48" s="248">
        <v>1</v>
      </c>
      <c r="AN48" s="248">
        <v>1</v>
      </c>
      <c r="AO48" s="248"/>
      <c r="AP48" s="248"/>
      <c r="AQ48" s="248"/>
      <c r="AR48" s="248"/>
      <c r="AS48" s="248"/>
      <c r="AT48" s="248"/>
      <c r="AU48" s="248"/>
      <c r="AV48" s="248"/>
      <c r="AW48" s="248"/>
      <c r="AX48" s="248"/>
      <c r="AY48" s="248"/>
      <c r="AZ48" s="248"/>
      <c r="BA48" s="248"/>
      <c r="BB48" s="248"/>
      <c r="BC48" s="248"/>
      <c r="BD48" s="248"/>
      <c r="BE48" s="248"/>
      <c r="BF48" s="248"/>
      <c r="BG48" s="155"/>
      <c r="BH48" s="155"/>
    </row>
    <row r="49" spans="1:60" ht="31.5" x14ac:dyDescent="0.25">
      <c r="A49" s="17">
        <f t="shared" si="0"/>
        <v>39</v>
      </c>
      <c r="B49" s="210" t="s">
        <v>223</v>
      </c>
      <c r="C49" s="241">
        <v>7</v>
      </c>
      <c r="D49" s="248">
        <v>6</v>
      </c>
      <c r="E49" s="248">
        <v>1</v>
      </c>
      <c r="F49" s="248">
        <v>1</v>
      </c>
      <c r="G49" s="248">
        <v>2</v>
      </c>
      <c r="H49" s="248">
        <v>2</v>
      </c>
      <c r="I49" s="248"/>
      <c r="J49" s="248"/>
      <c r="K49" s="248">
        <v>4</v>
      </c>
      <c r="L49" s="248">
        <v>3</v>
      </c>
      <c r="M49" s="248"/>
      <c r="N49" s="248"/>
      <c r="O49" s="248">
        <v>7</v>
      </c>
      <c r="P49" s="248">
        <v>6</v>
      </c>
      <c r="Q49" s="248"/>
      <c r="R49" s="248"/>
      <c r="S49" s="248">
        <v>11</v>
      </c>
      <c r="T49" s="248">
        <v>11</v>
      </c>
      <c r="U49" s="248">
        <v>2</v>
      </c>
      <c r="V49" s="248">
        <v>2</v>
      </c>
      <c r="W49" s="248">
        <v>5</v>
      </c>
      <c r="X49" s="248">
        <v>5</v>
      </c>
      <c r="Y49" s="248">
        <v>2</v>
      </c>
      <c r="Z49" s="248">
        <v>2</v>
      </c>
      <c r="AA49" s="248">
        <v>2</v>
      </c>
      <c r="AB49" s="248">
        <v>2</v>
      </c>
      <c r="AC49" s="248"/>
      <c r="AD49" s="248"/>
      <c r="AE49" s="248">
        <v>10</v>
      </c>
      <c r="AF49" s="248">
        <v>10</v>
      </c>
      <c r="AG49" s="248">
        <v>1</v>
      </c>
      <c r="AH49" s="248">
        <v>1</v>
      </c>
      <c r="AI49" s="248">
        <v>1</v>
      </c>
      <c r="AJ49" s="215">
        <v>1</v>
      </c>
      <c r="AK49" s="215">
        <v>1</v>
      </c>
      <c r="AL49" s="215">
        <v>1</v>
      </c>
      <c r="AM49" s="215"/>
      <c r="AN49" s="248"/>
      <c r="AO49" s="248"/>
      <c r="AP49" s="248"/>
      <c r="AQ49" s="248"/>
      <c r="AR49" s="248"/>
      <c r="AS49" s="248"/>
      <c r="AT49" s="248"/>
      <c r="AU49" s="248"/>
      <c r="AV49" s="248"/>
      <c r="AW49" s="248"/>
      <c r="AX49" s="248"/>
      <c r="AY49" s="248"/>
      <c r="AZ49" s="248"/>
      <c r="BA49" s="248"/>
      <c r="BB49" s="248"/>
      <c r="BC49" s="248"/>
      <c r="BD49" s="248"/>
      <c r="BE49" s="248"/>
      <c r="BF49" s="248"/>
      <c r="BG49" s="248"/>
      <c r="BH49" s="248"/>
    </row>
    <row r="50" spans="1:60" x14ac:dyDescent="0.25">
      <c r="A50" s="17">
        <f t="shared" si="0"/>
        <v>40</v>
      </c>
      <c r="B50" s="144" t="s">
        <v>224</v>
      </c>
      <c r="C50" s="241">
        <v>8</v>
      </c>
      <c r="D50" s="223">
        <v>8</v>
      </c>
      <c r="E50" s="223">
        <v>2</v>
      </c>
      <c r="F50" s="223">
        <v>2</v>
      </c>
      <c r="G50" s="223">
        <v>3</v>
      </c>
      <c r="H50" s="223">
        <v>3</v>
      </c>
      <c r="I50" s="223">
        <v>2</v>
      </c>
      <c r="J50" s="223">
        <v>2</v>
      </c>
      <c r="K50" s="223">
        <v>1</v>
      </c>
      <c r="L50" s="223">
        <v>1</v>
      </c>
      <c r="M50" s="223"/>
      <c r="N50" s="223"/>
      <c r="O50" s="223">
        <v>2</v>
      </c>
      <c r="P50" s="223">
        <v>2</v>
      </c>
      <c r="Q50" s="223">
        <v>6</v>
      </c>
      <c r="R50" s="223">
        <v>6</v>
      </c>
      <c r="S50" s="223">
        <v>6</v>
      </c>
      <c r="T50" s="223">
        <v>7</v>
      </c>
      <c r="U50" s="223"/>
      <c r="V50" s="223">
        <v>1</v>
      </c>
      <c r="W50" s="223">
        <v>2</v>
      </c>
      <c r="X50" s="223">
        <v>2</v>
      </c>
      <c r="Y50" s="223">
        <v>4</v>
      </c>
      <c r="Z50" s="223">
        <v>4</v>
      </c>
      <c r="AA50" s="223"/>
      <c r="AB50" s="223"/>
      <c r="AC50" s="223"/>
      <c r="AD50" s="223"/>
      <c r="AE50" s="223">
        <v>6</v>
      </c>
      <c r="AF50" s="223">
        <v>7</v>
      </c>
      <c r="AG50" s="223"/>
      <c r="AH50" s="223"/>
      <c r="AI50" s="223"/>
      <c r="AJ50" s="224"/>
      <c r="AK50" s="224"/>
      <c r="AL50" s="224"/>
      <c r="AM50" s="224"/>
      <c r="AN50" s="223"/>
      <c r="AO50" s="223"/>
      <c r="AP50" s="223"/>
      <c r="AQ50" s="223"/>
      <c r="AR50" s="223"/>
      <c r="AS50" s="223"/>
      <c r="AT50" s="223"/>
      <c r="AU50" s="223"/>
      <c r="AV50" s="223"/>
      <c r="AW50" s="223"/>
      <c r="AX50" s="223"/>
      <c r="AY50" s="223"/>
      <c r="AZ50" s="223"/>
      <c r="BA50" s="223"/>
      <c r="BB50" s="223"/>
      <c r="BC50" s="223"/>
      <c r="BD50" s="223"/>
      <c r="BE50" s="223"/>
      <c r="BF50" s="223"/>
      <c r="BG50" s="223"/>
      <c r="BH50" s="155"/>
    </row>
    <row r="51" spans="1:60" ht="30" x14ac:dyDescent="0.25">
      <c r="A51" s="17">
        <f t="shared" si="0"/>
        <v>41</v>
      </c>
      <c r="B51" s="144" t="s">
        <v>225</v>
      </c>
      <c r="C51" s="241">
        <v>3</v>
      </c>
      <c r="D51" s="248">
        <v>3</v>
      </c>
      <c r="E51" s="248"/>
      <c r="F51" s="248">
        <v>1</v>
      </c>
      <c r="G51" s="248">
        <v>1</v>
      </c>
      <c r="H51" s="248">
        <v>1</v>
      </c>
      <c r="I51" s="248">
        <v>1</v>
      </c>
      <c r="J51" s="248">
        <v>1</v>
      </c>
      <c r="K51" s="248">
        <v>1</v>
      </c>
      <c r="L51" s="248"/>
      <c r="M51" s="248"/>
      <c r="N51" s="248"/>
      <c r="O51" s="248">
        <v>3</v>
      </c>
      <c r="P51" s="248">
        <v>3</v>
      </c>
      <c r="Q51" s="248"/>
      <c r="R51" s="248"/>
      <c r="S51" s="248"/>
      <c r="T51" s="248">
        <v>3</v>
      </c>
      <c r="U51" s="248"/>
      <c r="V51" s="248">
        <v>3</v>
      </c>
      <c r="W51" s="248"/>
      <c r="X51" s="248"/>
      <c r="Y51" s="248"/>
      <c r="Z51" s="248"/>
      <c r="AA51" s="248"/>
      <c r="AB51" s="248"/>
      <c r="AC51" s="248"/>
      <c r="AD51" s="248"/>
      <c r="AE51" s="248"/>
      <c r="AF51" s="248">
        <v>3</v>
      </c>
      <c r="AG51" s="248"/>
      <c r="AH51" s="248"/>
      <c r="AI51" s="248"/>
      <c r="AJ51" s="215">
        <v>1</v>
      </c>
      <c r="AK51" s="215"/>
      <c r="AL51" s="215">
        <v>1</v>
      </c>
      <c r="AM51" s="215"/>
      <c r="AN51" s="248"/>
      <c r="AO51" s="248"/>
      <c r="AP51" s="248"/>
      <c r="AQ51" s="248"/>
      <c r="AR51" s="248"/>
      <c r="AS51" s="248"/>
      <c r="AT51" s="248"/>
      <c r="AU51" s="248"/>
      <c r="AV51" s="248"/>
      <c r="AW51" s="248"/>
      <c r="AX51" s="248"/>
      <c r="AY51" s="248"/>
      <c r="AZ51" s="248"/>
      <c r="BA51" s="248"/>
      <c r="BB51" s="248"/>
      <c r="BC51" s="248"/>
      <c r="BD51" s="248"/>
      <c r="BE51" s="248"/>
      <c r="BF51" s="248"/>
      <c r="BG51" s="248"/>
      <c r="BH51" s="248"/>
    </row>
    <row r="52" spans="1:60" ht="30" x14ac:dyDescent="0.25">
      <c r="A52" s="17">
        <f t="shared" si="0"/>
        <v>42</v>
      </c>
      <c r="B52" s="144" t="s">
        <v>226</v>
      </c>
      <c r="C52" s="214">
        <v>5</v>
      </c>
      <c r="D52" s="223">
        <v>5</v>
      </c>
      <c r="E52" s="223"/>
      <c r="F52" s="223"/>
      <c r="G52" s="223">
        <v>1</v>
      </c>
      <c r="H52" s="223">
        <v>1</v>
      </c>
      <c r="I52" s="223"/>
      <c r="J52" s="223"/>
      <c r="K52" s="223">
        <v>4</v>
      </c>
      <c r="L52" s="223">
        <v>4</v>
      </c>
      <c r="M52" s="223"/>
      <c r="N52" s="223"/>
      <c r="O52" s="223">
        <v>3</v>
      </c>
      <c r="P52" s="223">
        <v>3</v>
      </c>
      <c r="Q52" s="223">
        <v>2</v>
      </c>
      <c r="R52" s="223">
        <v>2</v>
      </c>
      <c r="S52" s="223">
        <v>4</v>
      </c>
      <c r="T52" s="223">
        <v>5</v>
      </c>
      <c r="U52" s="223"/>
      <c r="V52" s="223"/>
      <c r="W52" s="223">
        <v>2</v>
      </c>
      <c r="X52" s="223">
        <v>2</v>
      </c>
      <c r="Y52" s="223">
        <v>2</v>
      </c>
      <c r="Z52" s="223">
        <v>3</v>
      </c>
      <c r="AA52" s="223"/>
      <c r="AB52" s="223"/>
      <c r="AC52" s="223"/>
      <c r="AD52" s="223"/>
      <c r="AE52" s="223">
        <v>3</v>
      </c>
      <c r="AF52" s="223">
        <v>4</v>
      </c>
      <c r="AG52" s="223">
        <v>1</v>
      </c>
      <c r="AH52" s="223">
        <v>1</v>
      </c>
      <c r="AI52" s="223"/>
      <c r="AJ52" s="224"/>
      <c r="AK52" s="224"/>
      <c r="AL52" s="224"/>
      <c r="AM52" s="224"/>
      <c r="AN52" s="223"/>
      <c r="AO52" s="223"/>
      <c r="AP52" s="223"/>
      <c r="AQ52" s="223"/>
      <c r="AR52" s="223"/>
      <c r="AS52" s="223"/>
      <c r="AT52" s="223"/>
      <c r="AU52" s="223"/>
      <c r="AV52" s="223"/>
      <c r="AW52" s="223"/>
      <c r="AX52" s="223"/>
      <c r="AY52" s="223"/>
      <c r="AZ52" s="223"/>
      <c r="BA52" s="223"/>
      <c r="BB52" s="223"/>
      <c r="BC52" s="223"/>
      <c r="BD52" s="223"/>
      <c r="BE52" s="223"/>
      <c r="BF52" s="223"/>
      <c r="BG52" s="223"/>
      <c r="BH52" s="155"/>
    </row>
    <row r="53" spans="1:60" x14ac:dyDescent="0.25">
      <c r="A53" s="17">
        <f t="shared" si="0"/>
        <v>43</v>
      </c>
      <c r="B53" s="144" t="s">
        <v>227</v>
      </c>
      <c r="C53" s="241">
        <v>1</v>
      </c>
      <c r="D53" s="223">
        <v>1</v>
      </c>
      <c r="E53" s="223"/>
      <c r="F53" s="223"/>
      <c r="G53" s="223"/>
      <c r="H53" s="223"/>
      <c r="I53" s="223">
        <v>1</v>
      </c>
      <c r="J53" s="223"/>
      <c r="K53" s="223"/>
      <c r="L53" s="223">
        <v>1</v>
      </c>
      <c r="M53" s="223"/>
      <c r="N53" s="223"/>
      <c r="O53" s="223">
        <v>1</v>
      </c>
      <c r="P53" s="223">
        <v>1</v>
      </c>
      <c r="Q53" s="223"/>
      <c r="R53" s="223"/>
      <c r="S53" s="223">
        <v>1</v>
      </c>
      <c r="T53" s="223">
        <v>1</v>
      </c>
      <c r="U53" s="223">
        <v>1</v>
      </c>
      <c r="V53" s="223"/>
      <c r="W53" s="223"/>
      <c r="X53" s="223">
        <v>1</v>
      </c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4"/>
      <c r="AK53" s="224">
        <v>1</v>
      </c>
      <c r="AL53" s="224">
        <v>1</v>
      </c>
      <c r="AM53" s="224"/>
      <c r="AN53" s="223"/>
      <c r="AO53" s="223"/>
      <c r="AP53" s="223"/>
      <c r="AQ53" s="223"/>
      <c r="AR53" s="223"/>
      <c r="AS53" s="223"/>
      <c r="AT53" s="223"/>
      <c r="AU53" s="223"/>
      <c r="AV53" s="223"/>
      <c r="AW53" s="223">
        <v>1</v>
      </c>
      <c r="AX53" s="223">
        <v>1</v>
      </c>
      <c r="AY53" s="223">
        <v>1</v>
      </c>
      <c r="AZ53" s="223">
        <v>1</v>
      </c>
      <c r="BA53" s="223"/>
      <c r="BB53" s="223"/>
      <c r="BC53" s="223"/>
      <c r="BD53" s="223"/>
      <c r="BE53" s="223"/>
      <c r="BF53" s="223"/>
      <c r="BG53" s="223"/>
      <c r="BH53" s="155"/>
    </row>
    <row r="54" spans="1:60" ht="30" x14ac:dyDescent="0.25">
      <c r="A54" s="17">
        <f t="shared" si="0"/>
        <v>44</v>
      </c>
      <c r="B54" s="144" t="s">
        <v>228</v>
      </c>
      <c r="C54" s="214">
        <v>4</v>
      </c>
      <c r="D54" s="223">
        <v>4</v>
      </c>
      <c r="E54" s="223"/>
      <c r="F54" s="223"/>
      <c r="G54" s="223">
        <v>4</v>
      </c>
      <c r="H54" s="223">
        <v>4</v>
      </c>
      <c r="I54" s="223"/>
      <c r="J54" s="223"/>
      <c r="K54" s="223"/>
      <c r="L54" s="223"/>
      <c r="M54" s="223"/>
      <c r="N54" s="223"/>
      <c r="O54" s="223">
        <v>1</v>
      </c>
      <c r="P54" s="223">
        <v>2</v>
      </c>
      <c r="Q54" s="223">
        <v>3</v>
      </c>
      <c r="R54" s="223">
        <v>3</v>
      </c>
      <c r="S54" s="223">
        <v>4</v>
      </c>
      <c r="T54" s="223">
        <v>5</v>
      </c>
      <c r="U54" s="223"/>
      <c r="V54" s="223"/>
      <c r="W54" s="223">
        <v>2</v>
      </c>
      <c r="X54" s="223">
        <v>1</v>
      </c>
      <c r="Y54" s="223"/>
      <c r="Z54" s="223">
        <v>2</v>
      </c>
      <c r="AA54" s="223">
        <v>1</v>
      </c>
      <c r="AB54" s="223">
        <v>1</v>
      </c>
      <c r="AC54" s="223">
        <v>1</v>
      </c>
      <c r="AD54" s="223">
        <v>1</v>
      </c>
      <c r="AE54" s="223">
        <v>3</v>
      </c>
      <c r="AF54" s="223">
        <v>4</v>
      </c>
      <c r="AG54" s="223">
        <v>1</v>
      </c>
      <c r="AH54" s="223">
        <v>1</v>
      </c>
      <c r="AI54" s="223"/>
      <c r="AJ54" s="224"/>
      <c r="AK54" s="224"/>
      <c r="AL54" s="224"/>
      <c r="AM54" s="224"/>
      <c r="AN54" s="223"/>
      <c r="AO54" s="223"/>
      <c r="AP54" s="223"/>
      <c r="AQ54" s="223"/>
      <c r="AR54" s="223"/>
      <c r="AS54" s="223"/>
      <c r="AT54" s="223"/>
      <c r="AU54" s="223"/>
      <c r="AV54" s="223"/>
      <c r="AW54" s="223"/>
      <c r="AX54" s="223">
        <v>2</v>
      </c>
      <c r="AY54" s="223"/>
      <c r="AZ54" s="223">
        <v>1</v>
      </c>
      <c r="BA54" s="223"/>
      <c r="BB54" s="223"/>
      <c r="BC54" s="223"/>
      <c r="BD54" s="223">
        <v>1</v>
      </c>
      <c r="BE54" s="223"/>
      <c r="BF54" s="223"/>
      <c r="BG54" s="223"/>
      <c r="BH54" s="223"/>
    </row>
    <row r="55" spans="1:60" x14ac:dyDescent="0.25">
      <c r="A55" s="17">
        <f t="shared" si="0"/>
        <v>45</v>
      </c>
      <c r="B55" s="158" t="s">
        <v>229</v>
      </c>
      <c r="C55" s="241">
        <v>1</v>
      </c>
      <c r="D55" s="223">
        <v>1</v>
      </c>
      <c r="E55" s="223"/>
      <c r="F55" s="223"/>
      <c r="G55" s="223">
        <v>1</v>
      </c>
      <c r="H55" s="223">
        <v>1</v>
      </c>
      <c r="I55" s="223"/>
      <c r="J55" s="223"/>
      <c r="K55" s="223"/>
      <c r="L55" s="223"/>
      <c r="M55" s="223"/>
      <c r="N55" s="223"/>
      <c r="O55" s="223">
        <v>1</v>
      </c>
      <c r="P55" s="223">
        <v>1</v>
      </c>
      <c r="Q55" s="223"/>
      <c r="R55" s="223"/>
      <c r="S55" s="223">
        <v>1</v>
      </c>
      <c r="T55" s="223">
        <v>1</v>
      </c>
      <c r="U55" s="223"/>
      <c r="V55" s="223"/>
      <c r="W55" s="223"/>
      <c r="X55" s="223"/>
      <c r="Y55" s="223">
        <v>1</v>
      </c>
      <c r="Z55" s="223">
        <v>1</v>
      </c>
      <c r="AA55" s="223"/>
      <c r="AB55" s="223"/>
      <c r="AC55" s="223"/>
      <c r="AD55" s="223"/>
      <c r="AE55" s="223">
        <v>1</v>
      </c>
      <c r="AF55" s="223">
        <v>1</v>
      </c>
      <c r="AG55" s="223"/>
      <c r="AH55" s="223"/>
      <c r="AI55" s="223"/>
      <c r="AJ55" s="224"/>
      <c r="AK55" s="224"/>
      <c r="AL55" s="224"/>
      <c r="AM55" s="224"/>
      <c r="AN55" s="223"/>
      <c r="AO55" s="223"/>
      <c r="AP55" s="223"/>
      <c r="AQ55" s="223"/>
      <c r="AR55" s="223"/>
      <c r="AS55" s="223"/>
      <c r="AT55" s="223"/>
      <c r="AU55" s="223"/>
      <c r="AV55" s="223"/>
      <c r="AW55" s="223"/>
      <c r="AX55" s="223"/>
      <c r="AY55" s="223"/>
      <c r="AZ55" s="223"/>
      <c r="BA55" s="223"/>
      <c r="BB55" s="223"/>
      <c r="BC55" s="223"/>
      <c r="BD55" s="223"/>
      <c r="BE55" s="223"/>
      <c r="BF55" s="223"/>
      <c r="BG55" s="223"/>
      <c r="BH55" s="223"/>
    </row>
    <row r="56" spans="1:60" x14ac:dyDescent="0.25">
      <c r="A56" s="17">
        <f t="shared" si="0"/>
        <v>46</v>
      </c>
      <c r="B56" s="135" t="s">
        <v>230</v>
      </c>
      <c r="C56" s="246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5"/>
      <c r="AW56" s="155"/>
      <c r="AX56" s="155"/>
      <c r="AY56" s="155"/>
      <c r="AZ56" s="155"/>
      <c r="BA56" s="155"/>
      <c r="BB56" s="155"/>
      <c r="BC56" s="155"/>
      <c r="BD56" s="155"/>
      <c r="BE56" s="155"/>
      <c r="BF56" s="155"/>
      <c r="BG56" s="155"/>
      <c r="BH56" s="155"/>
    </row>
    <row r="57" spans="1:60" ht="45" x14ac:dyDescent="0.25">
      <c r="A57" s="17">
        <f t="shared" si="0"/>
        <v>47</v>
      </c>
      <c r="B57" s="142" t="s">
        <v>298</v>
      </c>
      <c r="C57" s="241">
        <v>1</v>
      </c>
      <c r="D57" s="248">
        <v>1</v>
      </c>
      <c r="E57" s="248">
        <v>1</v>
      </c>
      <c r="F57" s="248">
        <v>1</v>
      </c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>
        <v>1</v>
      </c>
      <c r="R57" s="248">
        <v>1</v>
      </c>
      <c r="S57" s="248">
        <v>1</v>
      </c>
      <c r="T57" s="248">
        <v>1</v>
      </c>
      <c r="U57" s="248">
        <v>1</v>
      </c>
      <c r="V57" s="248">
        <v>1</v>
      </c>
      <c r="W57" s="248"/>
      <c r="X57" s="248"/>
      <c r="Y57" s="248"/>
      <c r="Z57" s="248"/>
      <c r="AA57" s="248"/>
      <c r="AB57" s="248"/>
      <c r="AC57" s="248"/>
      <c r="AD57" s="248"/>
      <c r="AE57" s="248">
        <v>1</v>
      </c>
      <c r="AF57" s="248">
        <v>1</v>
      </c>
      <c r="AG57" s="248"/>
      <c r="AH57" s="248"/>
      <c r="AI57" s="248"/>
      <c r="AJ57" s="215"/>
      <c r="AK57" s="215"/>
      <c r="AL57" s="215"/>
      <c r="AM57" s="215"/>
      <c r="AN57" s="248"/>
      <c r="AO57" s="248"/>
      <c r="AP57" s="248"/>
      <c r="AQ57" s="248"/>
      <c r="AR57" s="248"/>
      <c r="AS57" s="248"/>
      <c r="AT57" s="248"/>
      <c r="AU57" s="248"/>
      <c r="AV57" s="248"/>
      <c r="AW57" s="248"/>
      <c r="AX57" s="248"/>
      <c r="AY57" s="248"/>
      <c r="AZ57" s="248"/>
      <c r="BA57" s="248"/>
      <c r="BB57" s="248"/>
      <c r="BC57" s="248"/>
      <c r="BD57" s="248"/>
      <c r="BE57" s="248"/>
      <c r="BF57" s="155"/>
      <c r="BG57" s="155"/>
      <c r="BH57" s="155"/>
    </row>
    <row r="58" spans="1:60" ht="30" x14ac:dyDescent="0.25">
      <c r="A58" s="17">
        <f t="shared" si="0"/>
        <v>48</v>
      </c>
      <c r="B58" s="158" t="s">
        <v>231</v>
      </c>
      <c r="C58" s="241"/>
      <c r="D58" s="248"/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248"/>
      <c r="P58" s="248"/>
      <c r="Q58" s="248"/>
      <c r="R58" s="248"/>
      <c r="S58" s="248">
        <v>2</v>
      </c>
      <c r="T58" s="248">
        <v>2</v>
      </c>
      <c r="U58" s="248"/>
      <c r="V58" s="248"/>
      <c r="W58" s="248"/>
      <c r="X58" s="248"/>
      <c r="Y58" s="248"/>
      <c r="Z58" s="248">
        <v>1</v>
      </c>
      <c r="AA58" s="248">
        <v>1</v>
      </c>
      <c r="AB58" s="248">
        <v>1</v>
      </c>
      <c r="AC58" s="248">
        <v>1</v>
      </c>
      <c r="AD58" s="248"/>
      <c r="AE58" s="248">
        <v>2</v>
      </c>
      <c r="AF58" s="248">
        <v>2</v>
      </c>
      <c r="AG58" s="248"/>
      <c r="AH58" s="248"/>
      <c r="AI58" s="248"/>
      <c r="AJ58" s="215"/>
      <c r="AK58" s="215"/>
      <c r="AL58" s="215"/>
      <c r="AM58" s="215"/>
      <c r="AN58" s="248"/>
      <c r="AO58" s="248"/>
      <c r="AP58" s="248"/>
      <c r="AQ58" s="248"/>
      <c r="AR58" s="248"/>
      <c r="AS58" s="248"/>
      <c r="AT58" s="248"/>
      <c r="AU58" s="248"/>
      <c r="AV58" s="248"/>
      <c r="AW58" s="248">
        <v>2</v>
      </c>
      <c r="AX58" s="248"/>
      <c r="AY58" s="248">
        <v>1</v>
      </c>
      <c r="AZ58" s="248"/>
      <c r="BA58" s="248">
        <v>1</v>
      </c>
      <c r="BB58" s="248"/>
      <c r="BC58" s="248"/>
      <c r="BD58" s="248"/>
      <c r="BE58" s="248"/>
      <c r="BF58" s="248"/>
      <c r="BG58" s="248"/>
      <c r="BH58" s="248"/>
    </row>
    <row r="59" spans="1:60" ht="30" x14ac:dyDescent="0.25">
      <c r="A59" s="17">
        <f t="shared" si="0"/>
        <v>49</v>
      </c>
      <c r="B59" s="144" t="s">
        <v>232</v>
      </c>
      <c r="C59" s="241">
        <v>2</v>
      </c>
      <c r="D59" s="248">
        <v>2</v>
      </c>
      <c r="E59" s="248"/>
      <c r="F59" s="248"/>
      <c r="G59" s="248"/>
      <c r="H59" s="248"/>
      <c r="I59" s="248">
        <v>1</v>
      </c>
      <c r="J59" s="248">
        <v>1</v>
      </c>
      <c r="K59" s="248">
        <v>1</v>
      </c>
      <c r="L59" s="248">
        <v>1</v>
      </c>
      <c r="M59" s="248"/>
      <c r="N59" s="248"/>
      <c r="O59" s="248">
        <v>1</v>
      </c>
      <c r="P59" s="248">
        <v>1</v>
      </c>
      <c r="Q59" s="248">
        <v>1</v>
      </c>
      <c r="R59" s="248">
        <v>1</v>
      </c>
      <c r="S59" s="248"/>
      <c r="T59" s="248"/>
      <c r="U59" s="248"/>
      <c r="V59" s="248"/>
      <c r="W59" s="248"/>
      <c r="X59" s="248"/>
      <c r="Y59" s="248"/>
      <c r="Z59" s="248"/>
      <c r="AA59" s="248"/>
      <c r="AB59" s="248"/>
      <c r="AC59" s="248"/>
      <c r="AD59" s="248"/>
      <c r="AE59" s="248"/>
      <c r="AF59" s="248"/>
      <c r="AG59" s="248"/>
      <c r="AH59" s="248"/>
      <c r="AI59" s="248"/>
      <c r="AJ59" s="215"/>
      <c r="AK59" s="215">
        <v>5</v>
      </c>
      <c r="AL59" s="215">
        <v>5</v>
      </c>
      <c r="AM59" s="215">
        <v>5</v>
      </c>
      <c r="AN59" s="248">
        <v>5</v>
      </c>
      <c r="AO59" s="248"/>
      <c r="AP59" s="248"/>
      <c r="AQ59" s="248"/>
      <c r="AR59" s="248"/>
      <c r="AS59" s="248"/>
      <c r="AT59" s="248"/>
      <c r="AU59" s="248"/>
      <c r="AV59" s="248"/>
      <c r="AW59" s="248"/>
      <c r="AX59" s="248"/>
      <c r="AY59" s="248"/>
      <c r="AZ59" s="248"/>
      <c r="BA59" s="248"/>
      <c r="BB59" s="248"/>
      <c r="BC59" s="248"/>
      <c r="BD59" s="248"/>
      <c r="BE59" s="248"/>
      <c r="BF59" s="248"/>
      <c r="BG59" s="248"/>
      <c r="BH59" s="155"/>
    </row>
    <row r="60" spans="1:60" ht="30" x14ac:dyDescent="0.25">
      <c r="A60" s="17">
        <f t="shared" si="0"/>
        <v>50</v>
      </c>
      <c r="B60" s="144" t="s">
        <v>233</v>
      </c>
      <c r="C60" s="241"/>
      <c r="D60" s="223"/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23"/>
      <c r="P60" s="223"/>
      <c r="Q60" s="223"/>
      <c r="R60" s="223"/>
      <c r="S60" s="223">
        <v>1</v>
      </c>
      <c r="T60" s="223">
        <v>1</v>
      </c>
      <c r="U60" s="223"/>
      <c r="V60" s="223"/>
      <c r="W60" s="223"/>
      <c r="X60" s="223"/>
      <c r="Y60" s="223">
        <v>1</v>
      </c>
      <c r="Z60" s="223">
        <v>1</v>
      </c>
      <c r="AA60" s="223"/>
      <c r="AB60" s="223"/>
      <c r="AC60" s="223"/>
      <c r="AD60" s="223"/>
      <c r="AE60" s="223"/>
      <c r="AF60" s="223"/>
      <c r="AG60" s="223">
        <v>1</v>
      </c>
      <c r="AH60" s="223">
        <v>1</v>
      </c>
      <c r="AI60" s="223"/>
      <c r="AJ60" s="224"/>
      <c r="AK60" s="224"/>
      <c r="AL60" s="224"/>
      <c r="AM60" s="224"/>
      <c r="AN60" s="223"/>
      <c r="AO60" s="223"/>
      <c r="AP60" s="223"/>
      <c r="AQ60" s="223"/>
      <c r="AR60" s="223"/>
      <c r="AS60" s="223"/>
      <c r="AT60" s="223"/>
      <c r="AU60" s="223"/>
      <c r="AV60" s="223"/>
      <c r="AW60" s="223"/>
      <c r="AX60" s="223"/>
      <c r="AY60" s="223"/>
      <c r="AZ60" s="223"/>
      <c r="BA60" s="223"/>
      <c r="BB60" s="223"/>
      <c r="BC60" s="223"/>
      <c r="BD60" s="223"/>
      <c r="BE60" s="223"/>
      <c r="BF60" s="223"/>
      <c r="BG60" s="223"/>
      <c r="BH60" s="223"/>
    </row>
    <row r="61" spans="1:60" s="32" customFormat="1" ht="45" x14ac:dyDescent="0.25">
      <c r="A61" s="17">
        <v>53</v>
      </c>
      <c r="B61" s="143" t="s">
        <v>237</v>
      </c>
      <c r="C61" s="241"/>
      <c r="D61" s="223">
        <v>1</v>
      </c>
      <c r="E61" s="223"/>
      <c r="F61" s="223"/>
      <c r="G61" s="223"/>
      <c r="H61" s="223">
        <v>1</v>
      </c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3">
        <v>1</v>
      </c>
      <c r="U61" s="223"/>
      <c r="V61" s="223"/>
      <c r="W61" s="223"/>
      <c r="X61" s="223"/>
      <c r="Y61" s="223"/>
      <c r="Z61" s="223">
        <v>1</v>
      </c>
      <c r="AA61" s="223"/>
      <c r="AB61" s="223"/>
      <c r="AC61" s="223"/>
      <c r="AD61" s="223"/>
      <c r="AE61" s="223"/>
      <c r="AF61" s="223"/>
      <c r="AG61" s="223"/>
      <c r="AH61" s="223"/>
      <c r="AI61" s="223"/>
      <c r="AJ61" s="224"/>
      <c r="AK61" s="224"/>
      <c r="AL61" s="224"/>
      <c r="AM61" s="224"/>
      <c r="AN61" s="223"/>
      <c r="AO61" s="223"/>
      <c r="AP61" s="223"/>
      <c r="AQ61" s="223"/>
      <c r="AR61" s="223"/>
      <c r="AS61" s="223"/>
      <c r="AT61" s="223"/>
      <c r="AU61" s="223"/>
      <c r="AV61" s="223"/>
      <c r="AW61" s="223"/>
      <c r="AX61" s="223"/>
      <c r="AY61" s="223"/>
      <c r="AZ61" s="223"/>
      <c r="BA61" s="223"/>
      <c r="BB61" s="223"/>
      <c r="BC61" s="223"/>
      <c r="BD61" s="223"/>
      <c r="BE61" s="223"/>
      <c r="BF61" s="223"/>
      <c r="BG61" s="223"/>
      <c r="BH61" s="223"/>
    </row>
    <row r="62" spans="1:60" x14ac:dyDescent="0.25">
      <c r="A62" s="140"/>
      <c r="B62" s="136" t="s">
        <v>234</v>
      </c>
      <c r="C62" s="257">
        <f>SUM(C26:C61)</f>
        <v>178</v>
      </c>
      <c r="D62" s="257">
        <f t="shared" ref="D62:BH62" si="2">SUM(D26:D61)</f>
        <v>172</v>
      </c>
      <c r="E62" s="257">
        <f t="shared" si="2"/>
        <v>31</v>
      </c>
      <c r="F62" s="257">
        <f t="shared" si="2"/>
        <v>34</v>
      </c>
      <c r="G62" s="257">
        <f t="shared" si="2"/>
        <v>53</v>
      </c>
      <c r="H62" s="257">
        <f t="shared" si="2"/>
        <v>54</v>
      </c>
      <c r="I62" s="257">
        <f t="shared" si="2"/>
        <v>46</v>
      </c>
      <c r="J62" s="257">
        <f t="shared" si="2"/>
        <v>35</v>
      </c>
      <c r="K62" s="257">
        <f t="shared" si="2"/>
        <v>41</v>
      </c>
      <c r="L62" s="257">
        <f t="shared" si="2"/>
        <v>40</v>
      </c>
      <c r="M62" s="257">
        <f t="shared" si="2"/>
        <v>7</v>
      </c>
      <c r="N62" s="257">
        <f t="shared" si="2"/>
        <v>9</v>
      </c>
      <c r="O62" s="257">
        <f t="shared" si="2"/>
        <v>104</v>
      </c>
      <c r="P62" s="257">
        <f t="shared" si="2"/>
        <v>98</v>
      </c>
      <c r="Q62" s="257">
        <f t="shared" si="2"/>
        <v>74</v>
      </c>
      <c r="R62" s="257">
        <f t="shared" si="2"/>
        <v>74</v>
      </c>
      <c r="S62" s="257">
        <f t="shared" si="2"/>
        <v>327</v>
      </c>
      <c r="T62" s="257">
        <f t="shared" si="2"/>
        <v>322</v>
      </c>
      <c r="U62" s="257">
        <f t="shared" si="2"/>
        <v>47</v>
      </c>
      <c r="V62" s="257">
        <f t="shared" si="2"/>
        <v>47</v>
      </c>
      <c r="W62" s="257">
        <f t="shared" si="2"/>
        <v>87</v>
      </c>
      <c r="X62" s="257">
        <f t="shared" si="2"/>
        <v>92</v>
      </c>
      <c r="Y62" s="257">
        <f t="shared" si="2"/>
        <v>98</v>
      </c>
      <c r="Z62" s="257">
        <f t="shared" si="2"/>
        <v>99</v>
      </c>
      <c r="AA62" s="257">
        <f t="shared" si="2"/>
        <v>65</v>
      </c>
      <c r="AB62" s="257">
        <f t="shared" si="2"/>
        <v>65</v>
      </c>
      <c r="AC62" s="257">
        <f t="shared" si="2"/>
        <v>20</v>
      </c>
      <c r="AD62" s="257">
        <f t="shared" si="2"/>
        <v>19</v>
      </c>
      <c r="AE62" s="257">
        <f t="shared" si="2"/>
        <v>264</v>
      </c>
      <c r="AF62" s="257">
        <f t="shared" si="2"/>
        <v>262</v>
      </c>
      <c r="AG62" s="257">
        <f t="shared" si="2"/>
        <v>62</v>
      </c>
      <c r="AH62" s="257">
        <f t="shared" si="2"/>
        <v>58</v>
      </c>
      <c r="AI62" s="257">
        <f t="shared" si="2"/>
        <v>17</v>
      </c>
      <c r="AJ62" s="257">
        <f t="shared" si="2"/>
        <v>21</v>
      </c>
      <c r="AK62" s="257">
        <f t="shared" si="2"/>
        <v>11</v>
      </c>
      <c r="AL62" s="257">
        <f t="shared" si="2"/>
        <v>11</v>
      </c>
      <c r="AM62" s="257">
        <f t="shared" si="2"/>
        <v>8</v>
      </c>
      <c r="AN62" s="257">
        <f t="shared" si="2"/>
        <v>10</v>
      </c>
      <c r="AO62" s="257">
        <f t="shared" si="2"/>
        <v>5</v>
      </c>
      <c r="AP62" s="257">
        <f t="shared" si="2"/>
        <v>4</v>
      </c>
      <c r="AQ62" s="257">
        <f t="shared" si="2"/>
        <v>2</v>
      </c>
      <c r="AR62" s="257">
        <f t="shared" si="2"/>
        <v>3</v>
      </c>
      <c r="AS62" s="257">
        <f t="shared" si="2"/>
        <v>1</v>
      </c>
      <c r="AT62" s="257">
        <f t="shared" si="2"/>
        <v>2</v>
      </c>
      <c r="AU62" s="257">
        <f t="shared" si="2"/>
        <v>1</v>
      </c>
      <c r="AV62" s="257">
        <f t="shared" si="2"/>
        <v>2</v>
      </c>
      <c r="AW62" s="257">
        <f t="shared" si="2"/>
        <v>17</v>
      </c>
      <c r="AX62" s="257">
        <f t="shared" si="2"/>
        <v>15</v>
      </c>
      <c r="AY62" s="257">
        <f t="shared" si="2"/>
        <v>6</v>
      </c>
      <c r="AZ62" s="257">
        <f t="shared" si="2"/>
        <v>4</v>
      </c>
      <c r="BA62" s="257">
        <f t="shared" si="2"/>
        <v>7</v>
      </c>
      <c r="BB62" s="257">
        <f t="shared" si="2"/>
        <v>8</v>
      </c>
      <c r="BC62" s="257">
        <f t="shared" si="2"/>
        <v>2</v>
      </c>
      <c r="BD62" s="257">
        <f t="shared" si="2"/>
        <v>4</v>
      </c>
      <c r="BE62" s="257">
        <f t="shared" si="2"/>
        <v>0</v>
      </c>
      <c r="BF62" s="257">
        <f t="shared" si="2"/>
        <v>0</v>
      </c>
      <c r="BG62" s="257">
        <f t="shared" si="2"/>
        <v>2</v>
      </c>
      <c r="BH62" s="257">
        <f t="shared" si="2"/>
        <v>0</v>
      </c>
    </row>
    <row r="63" spans="1:60" x14ac:dyDescent="0.25">
      <c r="A63" s="141"/>
      <c r="B63" s="137" t="s">
        <v>235</v>
      </c>
      <c r="C63" s="188">
        <f>C62+C25</f>
        <v>730</v>
      </c>
      <c r="D63" s="188">
        <f t="shared" ref="D63:BH63" si="3">D62+D25</f>
        <v>722</v>
      </c>
      <c r="E63" s="188">
        <f t="shared" si="3"/>
        <v>167</v>
      </c>
      <c r="F63" s="188">
        <f t="shared" si="3"/>
        <v>173</v>
      </c>
      <c r="G63" s="188">
        <f t="shared" si="3"/>
        <v>259</v>
      </c>
      <c r="H63" s="188">
        <f t="shared" si="3"/>
        <v>263</v>
      </c>
      <c r="I63" s="188">
        <f t="shared" si="3"/>
        <v>146</v>
      </c>
      <c r="J63" s="188">
        <f t="shared" si="3"/>
        <v>131</v>
      </c>
      <c r="K63" s="188">
        <f t="shared" si="3"/>
        <v>130</v>
      </c>
      <c r="L63" s="188">
        <f t="shared" si="3"/>
        <v>129</v>
      </c>
      <c r="M63" s="188">
        <f t="shared" si="3"/>
        <v>27</v>
      </c>
      <c r="N63" s="188">
        <f t="shared" si="3"/>
        <v>26</v>
      </c>
      <c r="O63" s="188">
        <f t="shared" si="3"/>
        <v>496</v>
      </c>
      <c r="P63" s="188">
        <f t="shared" si="3"/>
        <v>486</v>
      </c>
      <c r="Q63" s="188">
        <f t="shared" si="3"/>
        <v>234</v>
      </c>
      <c r="R63" s="188">
        <f t="shared" si="3"/>
        <v>236</v>
      </c>
      <c r="S63" s="188">
        <f t="shared" si="3"/>
        <v>1383</v>
      </c>
      <c r="T63" s="188">
        <f t="shared" si="3"/>
        <v>1355</v>
      </c>
      <c r="U63" s="188">
        <f t="shared" si="3"/>
        <v>221</v>
      </c>
      <c r="V63" s="188">
        <f t="shared" si="3"/>
        <v>213</v>
      </c>
      <c r="W63" s="188">
        <f t="shared" si="3"/>
        <v>406</v>
      </c>
      <c r="X63" s="188">
        <f t="shared" si="3"/>
        <v>382</v>
      </c>
      <c r="Y63" s="188">
        <f t="shared" si="3"/>
        <v>435</v>
      </c>
      <c r="Z63" s="188">
        <f t="shared" si="3"/>
        <v>433</v>
      </c>
      <c r="AA63" s="188">
        <f t="shared" si="3"/>
        <v>246</v>
      </c>
      <c r="AB63" s="188">
        <f t="shared" si="3"/>
        <v>261</v>
      </c>
      <c r="AC63" s="188">
        <f t="shared" si="3"/>
        <v>65</v>
      </c>
      <c r="AD63" s="188">
        <f t="shared" si="3"/>
        <v>66</v>
      </c>
      <c r="AE63" s="188">
        <f t="shared" si="3"/>
        <v>1234</v>
      </c>
      <c r="AF63" s="188">
        <f t="shared" si="3"/>
        <v>1204</v>
      </c>
      <c r="AG63" s="188">
        <f t="shared" si="3"/>
        <v>148</v>
      </c>
      <c r="AH63" s="188">
        <f t="shared" si="3"/>
        <v>149</v>
      </c>
      <c r="AI63" s="188">
        <f t="shared" si="3"/>
        <v>37</v>
      </c>
      <c r="AJ63" s="188">
        <f t="shared" si="3"/>
        <v>41</v>
      </c>
      <c r="AK63" s="188">
        <f t="shared" si="3"/>
        <v>17</v>
      </c>
      <c r="AL63" s="188">
        <f t="shared" si="3"/>
        <v>18</v>
      </c>
      <c r="AM63" s="188">
        <f t="shared" si="3"/>
        <v>10</v>
      </c>
      <c r="AN63" s="188">
        <f t="shared" si="3"/>
        <v>11</v>
      </c>
      <c r="AO63" s="188">
        <f t="shared" si="3"/>
        <v>10</v>
      </c>
      <c r="AP63" s="188">
        <f t="shared" si="3"/>
        <v>8</v>
      </c>
      <c r="AQ63" s="188">
        <f t="shared" si="3"/>
        <v>4</v>
      </c>
      <c r="AR63" s="188">
        <f t="shared" si="3"/>
        <v>5</v>
      </c>
      <c r="AS63" s="188">
        <f t="shared" si="3"/>
        <v>3</v>
      </c>
      <c r="AT63" s="188">
        <f t="shared" si="3"/>
        <v>5</v>
      </c>
      <c r="AU63" s="188">
        <f t="shared" si="3"/>
        <v>4</v>
      </c>
      <c r="AV63" s="188">
        <f t="shared" si="3"/>
        <v>5</v>
      </c>
      <c r="AW63" s="188">
        <f t="shared" si="3"/>
        <v>30</v>
      </c>
      <c r="AX63" s="188">
        <f t="shared" si="3"/>
        <v>28</v>
      </c>
      <c r="AY63" s="188">
        <f t="shared" si="3"/>
        <v>7</v>
      </c>
      <c r="AZ63" s="188">
        <f t="shared" si="3"/>
        <v>6</v>
      </c>
      <c r="BA63" s="188">
        <f t="shared" si="3"/>
        <v>8</v>
      </c>
      <c r="BB63" s="188">
        <f t="shared" si="3"/>
        <v>9</v>
      </c>
      <c r="BC63" s="188">
        <f t="shared" si="3"/>
        <v>7</v>
      </c>
      <c r="BD63" s="188">
        <f t="shared" si="3"/>
        <v>10</v>
      </c>
      <c r="BE63" s="188">
        <f t="shared" si="3"/>
        <v>2</v>
      </c>
      <c r="BF63" s="188">
        <f t="shared" si="3"/>
        <v>0</v>
      </c>
      <c r="BG63" s="188">
        <f t="shared" si="3"/>
        <v>6</v>
      </c>
      <c r="BH63" s="188">
        <f t="shared" si="3"/>
        <v>4</v>
      </c>
    </row>
  </sheetData>
  <mergeCells count="43">
    <mergeCell ref="BG8:BH8"/>
    <mergeCell ref="AI5:BH5"/>
    <mergeCell ref="AI6:AV6"/>
    <mergeCell ref="AK8:AL8"/>
    <mergeCell ref="AK7:AV7"/>
    <mergeCell ref="AM8:AN8"/>
    <mergeCell ref="AO8:AP8"/>
    <mergeCell ref="AQ8:AR8"/>
    <mergeCell ref="AS8:AT8"/>
    <mergeCell ref="AU8:AV8"/>
    <mergeCell ref="AW7:AX8"/>
    <mergeCell ref="AW6:BH6"/>
    <mergeCell ref="AY8:AZ8"/>
    <mergeCell ref="AY7:BH7"/>
    <mergeCell ref="BA8:BB8"/>
    <mergeCell ref="BC8:BD8"/>
    <mergeCell ref="BE8:BF8"/>
    <mergeCell ref="A5:A9"/>
    <mergeCell ref="E8:F8"/>
    <mergeCell ref="E6:R6"/>
    <mergeCell ref="E7:R7"/>
    <mergeCell ref="G8:H8"/>
    <mergeCell ref="I8:J8"/>
    <mergeCell ref="K8:L8"/>
    <mergeCell ref="M8:N8"/>
    <mergeCell ref="O8:P8"/>
    <mergeCell ref="Q8:R8"/>
    <mergeCell ref="C5:AH5"/>
    <mergeCell ref="C6:D8"/>
    <mergeCell ref="B5:B9"/>
    <mergeCell ref="S6:T8"/>
    <mergeCell ref="U8:V8"/>
    <mergeCell ref="AI7:AJ8"/>
    <mergeCell ref="AJ1:AV1"/>
    <mergeCell ref="L3:AN3"/>
    <mergeCell ref="U7:AH7"/>
    <mergeCell ref="U6:AH6"/>
    <mergeCell ref="W8:X8"/>
    <mergeCell ref="Y8:Z8"/>
    <mergeCell ref="AA8:AB8"/>
    <mergeCell ref="AC8:AD8"/>
    <mergeCell ref="AE8:AF8"/>
    <mergeCell ref="AG8:AH8"/>
  </mergeCells>
  <pageMargins left="0" right="0" top="0" bottom="0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FU63"/>
  <sheetViews>
    <sheetView workbookViewId="0">
      <pane xSplit="2" ySplit="10" topLeftCell="AC62" activePane="bottomRight" state="frozen"/>
      <selection pane="topRight" activeCell="C1" sqref="C1"/>
      <selection pane="bottomLeft" activeCell="A11" sqref="A11"/>
      <selection pane="bottomRight" activeCell="AV74" sqref="AV74"/>
    </sheetView>
  </sheetViews>
  <sheetFormatPr defaultRowHeight="15" x14ac:dyDescent="0.25"/>
  <cols>
    <col min="1" max="1" width="5" style="32" customWidth="1"/>
    <col min="2" max="2" width="35.7109375" style="74" customWidth="1"/>
    <col min="3" max="3" width="9.42578125" style="74" customWidth="1"/>
    <col min="4" max="4" width="10.85546875" style="74" customWidth="1"/>
    <col min="5" max="5" width="7.7109375" style="74" customWidth="1"/>
    <col min="6" max="6" width="8.28515625" style="74" customWidth="1"/>
    <col min="7" max="7" width="7" style="74" customWidth="1"/>
    <col min="8" max="8" width="7.42578125" style="74" customWidth="1"/>
    <col min="9" max="9" width="8.140625" style="74" customWidth="1"/>
    <col min="10" max="10" width="7.85546875" style="74" customWidth="1"/>
    <col min="11" max="11" width="8.85546875" style="32" customWidth="1"/>
    <col min="12" max="13" width="8.42578125" style="32" customWidth="1"/>
    <col min="14" max="49" width="9.140625" style="32"/>
    <col min="50" max="51" width="9" style="32" customWidth="1"/>
    <col min="52" max="16384" width="9.140625" style="32"/>
  </cols>
  <sheetData>
    <row r="1" spans="1:853" s="36" customFormat="1" x14ac:dyDescent="0.25">
      <c r="B1" s="74"/>
      <c r="C1" s="74"/>
      <c r="D1" s="74"/>
      <c r="E1" s="74"/>
      <c r="F1" s="74"/>
      <c r="G1" s="74"/>
      <c r="H1" s="74"/>
      <c r="I1" s="74"/>
      <c r="J1" s="74"/>
      <c r="X1" s="36" t="s">
        <v>147</v>
      </c>
    </row>
    <row r="3" spans="1:853" s="84" customFormat="1" ht="18.75" x14ac:dyDescent="0.3">
      <c r="B3" s="85"/>
      <c r="C3" s="85"/>
      <c r="D3" s="85"/>
      <c r="E3" s="85"/>
      <c r="F3" s="85"/>
      <c r="G3" s="85"/>
      <c r="H3" s="85"/>
      <c r="I3" s="85"/>
      <c r="J3" s="85"/>
      <c r="K3" s="86"/>
    </row>
    <row r="5" spans="1:853" ht="15" customHeight="1" x14ac:dyDescent="0.25">
      <c r="A5" s="465" t="s">
        <v>63</v>
      </c>
      <c r="B5" s="463" t="s">
        <v>78</v>
      </c>
      <c r="C5" s="385" t="s">
        <v>149</v>
      </c>
      <c r="D5" s="386"/>
      <c r="E5" s="386"/>
      <c r="F5" s="386"/>
      <c r="G5" s="386"/>
      <c r="H5" s="386"/>
      <c r="I5" s="386"/>
      <c r="J5" s="386"/>
      <c r="K5" s="408" t="s">
        <v>163</v>
      </c>
      <c r="L5" s="409"/>
      <c r="M5" s="409"/>
      <c r="N5" s="409"/>
      <c r="O5" s="409"/>
      <c r="P5" s="409"/>
      <c r="Q5" s="409"/>
      <c r="R5" s="409"/>
      <c r="S5" s="409"/>
      <c r="T5" s="409"/>
      <c r="U5" s="409"/>
      <c r="V5" s="409"/>
      <c r="W5" s="409"/>
      <c r="X5" s="409"/>
      <c r="Y5" s="409"/>
      <c r="Z5" s="409"/>
      <c r="AA5" s="409"/>
      <c r="AB5" s="409"/>
      <c r="AC5" s="409"/>
      <c r="AD5" s="409"/>
      <c r="AE5" s="409"/>
      <c r="AF5" s="409"/>
      <c r="AG5" s="409"/>
      <c r="AH5" s="409"/>
      <c r="AI5" s="409"/>
      <c r="AJ5" s="409"/>
      <c r="AK5" s="409"/>
      <c r="AL5" s="409"/>
      <c r="AM5" s="409"/>
      <c r="AN5" s="409"/>
      <c r="AO5" s="409"/>
      <c r="AP5" s="409"/>
      <c r="AQ5" s="409"/>
      <c r="AR5" s="409"/>
      <c r="AS5" s="409"/>
      <c r="AT5" s="409"/>
      <c r="AU5" s="409"/>
      <c r="AV5" s="409"/>
      <c r="AW5" s="409"/>
      <c r="AX5" s="409"/>
      <c r="AY5" s="409"/>
      <c r="AZ5" s="409"/>
      <c r="BA5" s="409"/>
      <c r="BB5" s="410"/>
    </row>
    <row r="6" spans="1:853" s="83" customFormat="1" ht="36" customHeight="1" x14ac:dyDescent="0.25">
      <c r="A6" s="466"/>
      <c r="B6" s="464"/>
      <c r="C6" s="469"/>
      <c r="D6" s="470"/>
      <c r="E6" s="470"/>
      <c r="F6" s="470"/>
      <c r="G6" s="470"/>
      <c r="H6" s="470"/>
      <c r="I6" s="470"/>
      <c r="J6" s="470"/>
      <c r="K6" s="384" t="s">
        <v>138</v>
      </c>
      <c r="L6" s="384"/>
      <c r="M6" s="384"/>
      <c r="N6" s="384"/>
      <c r="O6" s="384"/>
      <c r="P6" s="384"/>
      <c r="Q6" s="408" t="s">
        <v>171</v>
      </c>
      <c r="R6" s="409"/>
      <c r="S6" s="409"/>
      <c r="T6" s="409"/>
      <c r="U6" s="409"/>
      <c r="V6" s="410"/>
      <c r="W6" s="408" t="s">
        <v>141</v>
      </c>
      <c r="X6" s="409"/>
      <c r="Y6" s="409"/>
      <c r="Z6" s="409"/>
      <c r="AA6" s="409"/>
      <c r="AB6" s="410"/>
      <c r="AC6" s="408" t="s">
        <v>142</v>
      </c>
      <c r="AD6" s="409"/>
      <c r="AE6" s="409"/>
      <c r="AF6" s="409"/>
      <c r="AG6" s="409"/>
      <c r="AH6" s="410"/>
      <c r="AI6" s="412" t="s">
        <v>161</v>
      </c>
      <c r="AJ6" s="414"/>
      <c r="AK6" s="414"/>
      <c r="AL6" s="414"/>
      <c r="AM6" s="414"/>
      <c r="AN6" s="413"/>
      <c r="AO6" s="412" t="s">
        <v>162</v>
      </c>
      <c r="AP6" s="414"/>
      <c r="AQ6" s="414"/>
      <c r="AR6" s="414"/>
      <c r="AS6" s="414"/>
      <c r="AT6" s="413"/>
      <c r="AU6" s="472" t="s">
        <v>44</v>
      </c>
      <c r="AV6" s="473"/>
      <c r="AW6" s="473"/>
      <c r="AX6" s="473"/>
      <c r="AY6" s="473"/>
      <c r="AZ6" s="473"/>
      <c r="BA6" s="473"/>
      <c r="BB6" s="474"/>
    </row>
    <row r="7" spans="1:853" s="83" customFormat="1" ht="61.5" customHeight="1" x14ac:dyDescent="0.25">
      <c r="A7" s="466"/>
      <c r="B7" s="464"/>
      <c r="C7" s="395" t="s">
        <v>148</v>
      </c>
      <c r="D7" s="395"/>
      <c r="E7" s="395"/>
      <c r="F7" s="395"/>
      <c r="G7" s="395"/>
      <c r="H7" s="395"/>
      <c r="I7" s="395"/>
      <c r="J7" s="395"/>
      <c r="K7" s="459" t="s">
        <v>3</v>
      </c>
      <c r="L7" s="460"/>
      <c r="M7" s="471" t="s">
        <v>80</v>
      </c>
      <c r="N7" s="471"/>
      <c r="O7" s="471"/>
      <c r="P7" s="471"/>
      <c r="Q7" s="459" t="s">
        <v>3</v>
      </c>
      <c r="R7" s="460"/>
      <c r="S7" s="471" t="s">
        <v>80</v>
      </c>
      <c r="T7" s="471"/>
      <c r="U7" s="471"/>
      <c r="V7" s="471"/>
      <c r="W7" s="459" t="s">
        <v>3</v>
      </c>
      <c r="X7" s="460"/>
      <c r="Y7" s="471" t="s">
        <v>80</v>
      </c>
      <c r="Z7" s="471"/>
      <c r="AA7" s="471"/>
      <c r="AB7" s="471"/>
      <c r="AC7" s="459" t="s">
        <v>3</v>
      </c>
      <c r="AD7" s="460"/>
      <c r="AE7" s="471" t="s">
        <v>80</v>
      </c>
      <c r="AF7" s="471"/>
      <c r="AG7" s="471"/>
      <c r="AH7" s="471"/>
      <c r="AI7" s="401" t="s">
        <v>38</v>
      </c>
      <c r="AJ7" s="402"/>
      <c r="AK7" s="401" t="s">
        <v>137</v>
      </c>
      <c r="AL7" s="415"/>
      <c r="AM7" s="415"/>
      <c r="AN7" s="402"/>
      <c r="AO7" s="401" t="s">
        <v>38</v>
      </c>
      <c r="AP7" s="402"/>
      <c r="AQ7" s="384" t="s">
        <v>137</v>
      </c>
      <c r="AR7" s="384"/>
      <c r="AS7" s="384"/>
      <c r="AT7" s="384"/>
      <c r="AU7" s="401" t="s">
        <v>165</v>
      </c>
      <c r="AV7" s="402"/>
      <c r="AW7" s="477" t="s">
        <v>80</v>
      </c>
      <c r="AX7" s="477"/>
      <c r="AY7" s="477"/>
      <c r="AZ7" s="477"/>
      <c r="BA7" s="477"/>
      <c r="BB7" s="477"/>
    </row>
    <row r="8" spans="1:853" s="43" customFormat="1" ht="109.5" customHeight="1" x14ac:dyDescent="0.25">
      <c r="A8" s="466"/>
      <c r="B8" s="464"/>
      <c r="C8" s="467" t="s">
        <v>38</v>
      </c>
      <c r="D8" s="468"/>
      <c r="E8" s="456" t="s">
        <v>39</v>
      </c>
      <c r="F8" s="458"/>
      <c r="G8" s="456" t="s">
        <v>40</v>
      </c>
      <c r="H8" s="458"/>
      <c r="I8" s="456" t="s">
        <v>41</v>
      </c>
      <c r="J8" s="458"/>
      <c r="K8" s="461"/>
      <c r="L8" s="462"/>
      <c r="M8" s="405" t="s">
        <v>139</v>
      </c>
      <c r="N8" s="406"/>
      <c r="O8" s="412" t="s">
        <v>140</v>
      </c>
      <c r="P8" s="413"/>
      <c r="Q8" s="461"/>
      <c r="R8" s="462"/>
      <c r="S8" s="405" t="s">
        <v>139</v>
      </c>
      <c r="T8" s="406"/>
      <c r="U8" s="412" t="s">
        <v>140</v>
      </c>
      <c r="V8" s="413"/>
      <c r="W8" s="461"/>
      <c r="X8" s="462"/>
      <c r="Y8" s="405" t="s">
        <v>139</v>
      </c>
      <c r="Z8" s="406"/>
      <c r="AA8" s="412" t="s">
        <v>140</v>
      </c>
      <c r="AB8" s="413"/>
      <c r="AC8" s="461"/>
      <c r="AD8" s="462"/>
      <c r="AE8" s="405" t="s">
        <v>139</v>
      </c>
      <c r="AF8" s="406"/>
      <c r="AG8" s="412" t="s">
        <v>140</v>
      </c>
      <c r="AH8" s="413"/>
      <c r="AI8" s="405"/>
      <c r="AJ8" s="406"/>
      <c r="AK8" s="384" t="s">
        <v>139</v>
      </c>
      <c r="AL8" s="384"/>
      <c r="AM8" s="412" t="s">
        <v>140</v>
      </c>
      <c r="AN8" s="413"/>
      <c r="AO8" s="405"/>
      <c r="AP8" s="406"/>
      <c r="AQ8" s="405" t="s">
        <v>139</v>
      </c>
      <c r="AR8" s="406"/>
      <c r="AS8" s="412" t="s">
        <v>140</v>
      </c>
      <c r="AT8" s="413"/>
      <c r="AU8" s="405"/>
      <c r="AV8" s="406"/>
      <c r="AW8" s="475" t="s">
        <v>166</v>
      </c>
      <c r="AX8" s="476"/>
      <c r="AY8" s="472" t="s">
        <v>45</v>
      </c>
      <c r="AZ8" s="474"/>
      <c r="BA8" s="472" t="s">
        <v>46</v>
      </c>
      <c r="BB8" s="474"/>
    </row>
    <row r="9" spans="1:853" s="43" customFormat="1" ht="16.5" customHeight="1" x14ac:dyDescent="0.25">
      <c r="A9" s="466"/>
      <c r="B9" s="464"/>
      <c r="C9" s="107">
        <v>2017</v>
      </c>
      <c r="D9" s="108">
        <v>2018</v>
      </c>
      <c r="E9" s="107">
        <v>2017</v>
      </c>
      <c r="F9" s="108">
        <v>2018</v>
      </c>
      <c r="G9" s="107">
        <v>2017</v>
      </c>
      <c r="H9" s="108">
        <v>2018</v>
      </c>
      <c r="I9" s="107">
        <v>2017</v>
      </c>
      <c r="J9" s="108">
        <v>2018</v>
      </c>
      <c r="K9" s="107">
        <v>2017</v>
      </c>
      <c r="L9" s="108">
        <v>2018</v>
      </c>
      <c r="M9" s="107">
        <v>2017</v>
      </c>
      <c r="N9" s="108">
        <v>2018</v>
      </c>
      <c r="O9" s="107">
        <v>2017</v>
      </c>
      <c r="P9" s="108">
        <v>2018</v>
      </c>
      <c r="Q9" s="107">
        <v>2017</v>
      </c>
      <c r="R9" s="108">
        <v>2018</v>
      </c>
      <c r="S9" s="107">
        <v>2017</v>
      </c>
      <c r="T9" s="108">
        <v>2018</v>
      </c>
      <c r="U9" s="107">
        <v>2017</v>
      </c>
      <c r="V9" s="108">
        <v>2018</v>
      </c>
      <c r="W9" s="107">
        <v>2017</v>
      </c>
      <c r="X9" s="108">
        <v>2018</v>
      </c>
      <c r="Y9" s="107">
        <v>2017</v>
      </c>
      <c r="Z9" s="108">
        <v>2018</v>
      </c>
      <c r="AA9" s="107">
        <v>2017</v>
      </c>
      <c r="AB9" s="108">
        <v>2018</v>
      </c>
      <c r="AC9" s="107">
        <v>2017</v>
      </c>
      <c r="AD9" s="108">
        <v>2018</v>
      </c>
      <c r="AE9" s="107">
        <v>2017</v>
      </c>
      <c r="AF9" s="108">
        <v>2018</v>
      </c>
      <c r="AG9" s="107">
        <v>2017</v>
      </c>
      <c r="AH9" s="108">
        <v>2018</v>
      </c>
      <c r="AI9" s="107">
        <v>2017</v>
      </c>
      <c r="AJ9" s="108">
        <v>2018</v>
      </c>
      <c r="AK9" s="107">
        <v>2017</v>
      </c>
      <c r="AL9" s="108">
        <v>2018</v>
      </c>
      <c r="AM9" s="107">
        <v>2017</v>
      </c>
      <c r="AN9" s="108">
        <v>2018</v>
      </c>
      <c r="AO9" s="107">
        <v>2017</v>
      </c>
      <c r="AP9" s="108">
        <v>2018</v>
      </c>
      <c r="AQ9" s="107">
        <v>2017</v>
      </c>
      <c r="AR9" s="108">
        <v>2018</v>
      </c>
      <c r="AS9" s="107">
        <v>2017</v>
      </c>
      <c r="AT9" s="108">
        <v>2018</v>
      </c>
      <c r="AU9" s="107">
        <v>2017</v>
      </c>
      <c r="AV9" s="108">
        <v>2018</v>
      </c>
      <c r="AW9" s="107">
        <v>2017</v>
      </c>
      <c r="AX9" s="108">
        <v>2018</v>
      </c>
      <c r="AY9" s="107">
        <v>2017</v>
      </c>
      <c r="AZ9" s="108">
        <v>2018</v>
      </c>
      <c r="BA9" s="107">
        <v>2017</v>
      </c>
      <c r="BB9" s="108">
        <v>2018</v>
      </c>
    </row>
    <row r="10" spans="1:853" s="110" customFormat="1" ht="12.75" customHeight="1" x14ac:dyDescent="0.2">
      <c r="A10" s="59">
        <v>1</v>
      </c>
      <c r="B10" s="59">
        <v>2</v>
      </c>
      <c r="C10" s="59">
        <v>3</v>
      </c>
      <c r="D10" s="59">
        <v>4</v>
      </c>
      <c r="E10" s="59">
        <v>5</v>
      </c>
      <c r="F10" s="59">
        <v>6</v>
      </c>
      <c r="G10" s="59">
        <v>7</v>
      </c>
      <c r="H10" s="59">
        <v>8</v>
      </c>
      <c r="I10" s="59">
        <v>9</v>
      </c>
      <c r="J10" s="105">
        <v>10</v>
      </c>
      <c r="K10" s="105">
        <v>19</v>
      </c>
      <c r="L10" s="105">
        <v>20</v>
      </c>
      <c r="M10" s="105">
        <v>21</v>
      </c>
      <c r="N10" s="105">
        <v>22</v>
      </c>
      <c r="O10" s="105">
        <v>23</v>
      </c>
      <c r="P10" s="105">
        <v>24</v>
      </c>
      <c r="Q10" s="105">
        <v>25</v>
      </c>
      <c r="R10" s="105">
        <v>26</v>
      </c>
      <c r="S10" s="105">
        <v>27</v>
      </c>
      <c r="T10" s="105">
        <v>28</v>
      </c>
      <c r="U10" s="105">
        <v>29</v>
      </c>
      <c r="V10" s="105">
        <v>30</v>
      </c>
      <c r="W10" s="105">
        <v>31</v>
      </c>
      <c r="X10" s="105">
        <v>32</v>
      </c>
      <c r="Y10" s="105">
        <v>33</v>
      </c>
      <c r="Z10" s="105">
        <v>34</v>
      </c>
      <c r="AA10" s="105">
        <v>35</v>
      </c>
      <c r="AB10" s="105">
        <v>36</v>
      </c>
      <c r="AC10" s="105">
        <v>37</v>
      </c>
      <c r="AD10" s="105">
        <v>38</v>
      </c>
      <c r="AE10" s="105">
        <v>39</v>
      </c>
      <c r="AF10" s="105">
        <v>40</v>
      </c>
      <c r="AG10" s="105">
        <v>41</v>
      </c>
      <c r="AH10" s="105">
        <v>42</v>
      </c>
      <c r="AI10" s="105">
        <v>43</v>
      </c>
      <c r="AJ10" s="105">
        <v>44</v>
      </c>
      <c r="AK10" s="105">
        <v>45</v>
      </c>
      <c r="AL10" s="105">
        <v>46</v>
      </c>
      <c r="AM10" s="105">
        <v>47</v>
      </c>
      <c r="AN10" s="105">
        <v>48</v>
      </c>
      <c r="AO10" s="105">
        <v>49</v>
      </c>
      <c r="AP10" s="105">
        <v>50</v>
      </c>
      <c r="AQ10" s="105">
        <v>51</v>
      </c>
      <c r="AR10" s="105">
        <v>55</v>
      </c>
      <c r="AS10" s="105">
        <v>56</v>
      </c>
      <c r="AT10" s="105">
        <v>58</v>
      </c>
      <c r="AU10" s="105">
        <v>59</v>
      </c>
      <c r="AV10" s="106">
        <v>60</v>
      </c>
      <c r="AW10" s="106">
        <v>61</v>
      </c>
      <c r="AX10" s="106">
        <v>62</v>
      </c>
      <c r="AY10" s="106">
        <v>63</v>
      </c>
      <c r="AZ10" s="106">
        <v>64</v>
      </c>
      <c r="BA10" s="106">
        <v>65</v>
      </c>
      <c r="BB10" s="23">
        <v>66</v>
      </c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  <c r="IT10" s="109"/>
      <c r="IU10" s="109"/>
      <c r="IV10" s="109"/>
      <c r="IW10" s="109"/>
      <c r="IX10" s="109"/>
      <c r="IY10" s="109"/>
      <c r="IZ10" s="109"/>
      <c r="JA10" s="109"/>
      <c r="JB10" s="109"/>
      <c r="JC10" s="109"/>
      <c r="JD10" s="109"/>
      <c r="JE10" s="109"/>
      <c r="JF10" s="109"/>
      <c r="JG10" s="109"/>
      <c r="JH10" s="109"/>
      <c r="JI10" s="109"/>
      <c r="JJ10" s="109"/>
      <c r="JK10" s="109"/>
      <c r="JL10" s="109"/>
      <c r="JM10" s="109"/>
      <c r="JN10" s="109"/>
      <c r="JO10" s="109"/>
      <c r="JP10" s="109"/>
      <c r="JQ10" s="109"/>
      <c r="JR10" s="109"/>
      <c r="JS10" s="109"/>
      <c r="JT10" s="109"/>
      <c r="JU10" s="109"/>
      <c r="JV10" s="109"/>
      <c r="JW10" s="109"/>
      <c r="JX10" s="109"/>
      <c r="JY10" s="109"/>
      <c r="JZ10" s="109"/>
      <c r="KA10" s="109"/>
      <c r="KB10" s="109"/>
      <c r="KC10" s="109"/>
      <c r="KD10" s="109"/>
      <c r="KE10" s="109"/>
      <c r="KF10" s="109"/>
      <c r="KG10" s="109"/>
      <c r="KH10" s="109"/>
      <c r="KI10" s="109"/>
      <c r="KJ10" s="109"/>
      <c r="KK10" s="109"/>
      <c r="KL10" s="109"/>
      <c r="KM10" s="109"/>
      <c r="KN10" s="109"/>
      <c r="KO10" s="109"/>
      <c r="KP10" s="109"/>
      <c r="KQ10" s="109"/>
      <c r="KR10" s="109"/>
      <c r="KS10" s="109"/>
      <c r="KT10" s="109"/>
      <c r="KU10" s="109"/>
      <c r="KV10" s="109"/>
      <c r="KW10" s="109"/>
      <c r="KX10" s="109"/>
      <c r="KY10" s="109"/>
      <c r="KZ10" s="109"/>
      <c r="LA10" s="109"/>
      <c r="LB10" s="109"/>
      <c r="LC10" s="109"/>
      <c r="LD10" s="109"/>
      <c r="LE10" s="109"/>
      <c r="LF10" s="109"/>
      <c r="LG10" s="109"/>
      <c r="LH10" s="109"/>
      <c r="LI10" s="109"/>
      <c r="LJ10" s="109"/>
      <c r="LK10" s="109"/>
      <c r="LL10" s="109"/>
      <c r="LM10" s="109"/>
      <c r="LN10" s="109"/>
      <c r="LO10" s="109"/>
      <c r="LP10" s="109"/>
      <c r="LQ10" s="109"/>
      <c r="LR10" s="109"/>
      <c r="LS10" s="109"/>
      <c r="LT10" s="109"/>
      <c r="LU10" s="109"/>
      <c r="LV10" s="109"/>
      <c r="LW10" s="109"/>
      <c r="LX10" s="109"/>
      <c r="LY10" s="109"/>
      <c r="LZ10" s="109"/>
      <c r="MA10" s="109"/>
      <c r="MB10" s="109"/>
      <c r="MC10" s="109"/>
      <c r="MD10" s="109"/>
      <c r="ME10" s="109"/>
      <c r="MF10" s="109"/>
      <c r="MG10" s="109"/>
      <c r="MH10" s="109"/>
      <c r="MI10" s="109"/>
      <c r="MJ10" s="109"/>
      <c r="MK10" s="109"/>
      <c r="ML10" s="109"/>
      <c r="MM10" s="109"/>
      <c r="MN10" s="109"/>
      <c r="MO10" s="109"/>
      <c r="MP10" s="109"/>
      <c r="MQ10" s="109"/>
      <c r="MR10" s="109"/>
      <c r="MS10" s="109"/>
      <c r="MT10" s="109"/>
      <c r="MU10" s="109"/>
      <c r="MV10" s="109"/>
      <c r="MW10" s="109"/>
      <c r="MX10" s="109"/>
      <c r="MY10" s="109"/>
      <c r="MZ10" s="109"/>
      <c r="NA10" s="109"/>
      <c r="NB10" s="109"/>
      <c r="NC10" s="109"/>
      <c r="ND10" s="109"/>
      <c r="NE10" s="109"/>
      <c r="NF10" s="109"/>
      <c r="NG10" s="109"/>
      <c r="NH10" s="109"/>
      <c r="NI10" s="109"/>
      <c r="NJ10" s="109"/>
      <c r="NK10" s="109"/>
      <c r="NL10" s="109"/>
      <c r="NM10" s="109"/>
      <c r="NN10" s="109"/>
      <c r="NO10" s="109"/>
      <c r="NP10" s="109"/>
      <c r="NQ10" s="109"/>
      <c r="NR10" s="109"/>
      <c r="NS10" s="109"/>
      <c r="NT10" s="109"/>
      <c r="NU10" s="109"/>
      <c r="NV10" s="109"/>
      <c r="NW10" s="109"/>
      <c r="NX10" s="109"/>
      <c r="NY10" s="109"/>
      <c r="NZ10" s="109"/>
      <c r="OA10" s="109"/>
      <c r="OB10" s="109"/>
      <c r="OC10" s="109"/>
      <c r="OD10" s="109"/>
      <c r="OE10" s="109"/>
      <c r="OF10" s="109"/>
      <c r="OG10" s="109"/>
      <c r="OH10" s="109"/>
      <c r="OI10" s="109"/>
      <c r="OJ10" s="109"/>
      <c r="OK10" s="109"/>
      <c r="OL10" s="109"/>
      <c r="OM10" s="109"/>
      <c r="ON10" s="109"/>
      <c r="OO10" s="109"/>
      <c r="OP10" s="109"/>
      <c r="OQ10" s="109"/>
      <c r="OR10" s="109"/>
      <c r="OS10" s="109"/>
      <c r="OT10" s="109"/>
      <c r="OU10" s="109"/>
      <c r="OV10" s="109"/>
      <c r="OW10" s="109"/>
      <c r="OX10" s="109"/>
      <c r="OY10" s="109"/>
      <c r="OZ10" s="109"/>
      <c r="PA10" s="109"/>
      <c r="PB10" s="109"/>
      <c r="PC10" s="109"/>
      <c r="PD10" s="109"/>
      <c r="PE10" s="109"/>
      <c r="PF10" s="109"/>
      <c r="PG10" s="109"/>
      <c r="PH10" s="109"/>
      <c r="PI10" s="109"/>
      <c r="PJ10" s="109"/>
      <c r="PK10" s="109"/>
      <c r="PL10" s="109"/>
      <c r="PM10" s="109"/>
      <c r="PN10" s="109"/>
      <c r="PO10" s="109"/>
      <c r="PP10" s="109"/>
      <c r="PQ10" s="109"/>
      <c r="PR10" s="109"/>
      <c r="PS10" s="109"/>
      <c r="PT10" s="109"/>
      <c r="PU10" s="109"/>
      <c r="PV10" s="109"/>
      <c r="PW10" s="109"/>
      <c r="PX10" s="109"/>
      <c r="PY10" s="109"/>
      <c r="PZ10" s="109"/>
      <c r="QA10" s="109"/>
      <c r="QB10" s="109"/>
      <c r="QC10" s="109"/>
      <c r="QD10" s="109"/>
      <c r="QE10" s="109"/>
      <c r="QF10" s="109"/>
      <c r="QG10" s="109"/>
      <c r="QH10" s="109"/>
      <c r="QI10" s="109"/>
      <c r="QJ10" s="109"/>
      <c r="QK10" s="109"/>
      <c r="QL10" s="109"/>
      <c r="QM10" s="109"/>
      <c r="QN10" s="109"/>
      <c r="QO10" s="109"/>
      <c r="QP10" s="109"/>
      <c r="QQ10" s="109"/>
      <c r="QR10" s="109"/>
      <c r="QS10" s="109"/>
      <c r="QT10" s="109"/>
      <c r="QU10" s="109"/>
      <c r="QV10" s="109"/>
      <c r="QW10" s="109"/>
      <c r="QX10" s="109"/>
      <c r="QY10" s="109"/>
      <c r="QZ10" s="109"/>
      <c r="RA10" s="109"/>
      <c r="RB10" s="109"/>
      <c r="RC10" s="109"/>
      <c r="RD10" s="109"/>
      <c r="RE10" s="109"/>
      <c r="RF10" s="109"/>
      <c r="RG10" s="109"/>
      <c r="RH10" s="109"/>
      <c r="RI10" s="109"/>
      <c r="RJ10" s="109"/>
      <c r="RK10" s="109"/>
      <c r="RL10" s="109"/>
      <c r="RM10" s="109"/>
      <c r="RN10" s="109"/>
      <c r="RO10" s="109"/>
      <c r="RP10" s="109"/>
      <c r="RQ10" s="109"/>
      <c r="RR10" s="109"/>
      <c r="RS10" s="109"/>
      <c r="RT10" s="109"/>
      <c r="RU10" s="109"/>
      <c r="RV10" s="109"/>
      <c r="RW10" s="109"/>
      <c r="RX10" s="109"/>
      <c r="RY10" s="109"/>
      <c r="RZ10" s="109"/>
      <c r="SA10" s="109"/>
      <c r="SB10" s="109"/>
      <c r="SC10" s="109"/>
      <c r="SD10" s="109"/>
      <c r="SE10" s="109"/>
      <c r="SF10" s="109"/>
      <c r="SG10" s="109"/>
      <c r="SH10" s="109"/>
      <c r="SI10" s="109"/>
      <c r="SJ10" s="109"/>
      <c r="SK10" s="109"/>
      <c r="SL10" s="109"/>
      <c r="SM10" s="109"/>
      <c r="SN10" s="109"/>
      <c r="SO10" s="109"/>
      <c r="SP10" s="109"/>
      <c r="SQ10" s="109"/>
      <c r="SR10" s="109"/>
      <c r="SS10" s="109"/>
      <c r="ST10" s="109"/>
      <c r="SU10" s="109"/>
      <c r="SV10" s="109"/>
      <c r="SW10" s="109"/>
      <c r="SX10" s="109"/>
      <c r="SY10" s="109"/>
      <c r="SZ10" s="109"/>
      <c r="TA10" s="109"/>
      <c r="TB10" s="109"/>
      <c r="TC10" s="109"/>
      <c r="TD10" s="109"/>
      <c r="TE10" s="109"/>
      <c r="TF10" s="109"/>
      <c r="TG10" s="109"/>
      <c r="TH10" s="109"/>
      <c r="TI10" s="109"/>
      <c r="TJ10" s="109"/>
      <c r="TK10" s="109"/>
      <c r="TL10" s="109"/>
      <c r="TM10" s="109"/>
      <c r="TN10" s="109"/>
      <c r="TO10" s="109"/>
      <c r="TP10" s="109"/>
      <c r="TQ10" s="109"/>
      <c r="TR10" s="109"/>
      <c r="TS10" s="109"/>
      <c r="TT10" s="109"/>
      <c r="TU10" s="109"/>
      <c r="TV10" s="109"/>
      <c r="TW10" s="109"/>
      <c r="TX10" s="109"/>
      <c r="TY10" s="109"/>
      <c r="TZ10" s="109"/>
      <c r="UA10" s="109"/>
      <c r="UB10" s="109"/>
      <c r="UC10" s="109"/>
      <c r="UD10" s="109"/>
      <c r="UE10" s="109"/>
      <c r="UF10" s="109"/>
      <c r="UG10" s="109"/>
      <c r="UH10" s="109"/>
      <c r="UI10" s="109"/>
      <c r="UJ10" s="109"/>
      <c r="UK10" s="109"/>
      <c r="UL10" s="109"/>
      <c r="UM10" s="109"/>
      <c r="UN10" s="109"/>
      <c r="UO10" s="109"/>
      <c r="UP10" s="109"/>
      <c r="UQ10" s="109"/>
      <c r="UR10" s="109"/>
      <c r="US10" s="109"/>
      <c r="UT10" s="109"/>
      <c r="UU10" s="109"/>
      <c r="UV10" s="109"/>
      <c r="UW10" s="109"/>
      <c r="UX10" s="109"/>
      <c r="UY10" s="109"/>
      <c r="UZ10" s="109"/>
      <c r="VA10" s="109"/>
      <c r="VB10" s="109"/>
      <c r="VC10" s="109"/>
      <c r="VD10" s="109"/>
      <c r="VE10" s="109"/>
      <c r="VF10" s="109"/>
      <c r="VG10" s="109"/>
      <c r="VH10" s="109"/>
      <c r="VI10" s="109"/>
      <c r="VJ10" s="109"/>
      <c r="VK10" s="109"/>
      <c r="VL10" s="109"/>
      <c r="VM10" s="109"/>
      <c r="VN10" s="109"/>
      <c r="VO10" s="109"/>
      <c r="VP10" s="109"/>
      <c r="VQ10" s="109"/>
      <c r="VR10" s="109"/>
      <c r="VS10" s="109"/>
      <c r="VT10" s="109"/>
      <c r="VU10" s="109"/>
      <c r="VV10" s="109"/>
      <c r="VW10" s="109"/>
      <c r="VX10" s="109"/>
      <c r="VY10" s="109"/>
      <c r="VZ10" s="109"/>
      <c r="WA10" s="109"/>
      <c r="WB10" s="109"/>
      <c r="WC10" s="109"/>
      <c r="WD10" s="109"/>
      <c r="WE10" s="109"/>
      <c r="WF10" s="109"/>
      <c r="WG10" s="109"/>
      <c r="WH10" s="109"/>
      <c r="WI10" s="109"/>
      <c r="WJ10" s="109"/>
      <c r="WK10" s="109"/>
      <c r="WL10" s="109"/>
      <c r="WM10" s="109"/>
      <c r="WN10" s="109"/>
      <c r="WO10" s="109"/>
      <c r="WP10" s="109"/>
      <c r="WQ10" s="109"/>
      <c r="WR10" s="109"/>
      <c r="WS10" s="109"/>
      <c r="WT10" s="109"/>
      <c r="WU10" s="109"/>
      <c r="WV10" s="109"/>
      <c r="WW10" s="109"/>
      <c r="WX10" s="109"/>
      <c r="WY10" s="109"/>
      <c r="WZ10" s="109"/>
      <c r="XA10" s="109"/>
      <c r="XB10" s="109"/>
      <c r="XC10" s="109"/>
      <c r="XD10" s="109"/>
      <c r="XE10" s="109"/>
      <c r="XF10" s="109"/>
      <c r="XG10" s="109"/>
      <c r="XH10" s="109"/>
      <c r="XI10" s="109"/>
      <c r="XJ10" s="109"/>
      <c r="XK10" s="109"/>
      <c r="XL10" s="109"/>
      <c r="XM10" s="109"/>
      <c r="XN10" s="109"/>
      <c r="XO10" s="109"/>
      <c r="XP10" s="109"/>
      <c r="XQ10" s="109"/>
      <c r="XR10" s="109"/>
      <c r="XS10" s="109"/>
      <c r="XT10" s="109"/>
      <c r="XU10" s="109"/>
      <c r="XV10" s="109"/>
      <c r="XW10" s="109"/>
      <c r="XX10" s="109"/>
      <c r="XY10" s="109"/>
      <c r="XZ10" s="109"/>
      <c r="YA10" s="109"/>
      <c r="YB10" s="109"/>
      <c r="YC10" s="109"/>
      <c r="YD10" s="109"/>
      <c r="YE10" s="109"/>
      <c r="YF10" s="109"/>
      <c r="YG10" s="109"/>
      <c r="YH10" s="109"/>
      <c r="YI10" s="109"/>
      <c r="YJ10" s="109"/>
      <c r="YK10" s="109"/>
      <c r="YL10" s="109"/>
      <c r="YM10" s="109"/>
      <c r="YN10" s="109"/>
      <c r="YO10" s="109"/>
      <c r="YP10" s="109"/>
      <c r="YQ10" s="109"/>
      <c r="YR10" s="109"/>
      <c r="YS10" s="109"/>
      <c r="YT10" s="109"/>
      <c r="YU10" s="109"/>
      <c r="YV10" s="109"/>
      <c r="YW10" s="109"/>
      <c r="YX10" s="109"/>
      <c r="YY10" s="109"/>
      <c r="YZ10" s="109"/>
      <c r="ZA10" s="109"/>
      <c r="ZB10" s="109"/>
      <c r="ZC10" s="109"/>
      <c r="ZD10" s="109"/>
      <c r="ZE10" s="109"/>
      <c r="ZF10" s="109"/>
      <c r="ZG10" s="109"/>
      <c r="ZH10" s="109"/>
      <c r="ZI10" s="109"/>
      <c r="ZJ10" s="109"/>
      <c r="ZK10" s="109"/>
      <c r="ZL10" s="109"/>
      <c r="ZM10" s="109"/>
      <c r="ZN10" s="109"/>
      <c r="ZO10" s="109"/>
      <c r="ZP10" s="109"/>
      <c r="ZQ10" s="109"/>
      <c r="ZR10" s="109"/>
      <c r="ZS10" s="109"/>
      <c r="ZT10" s="109"/>
      <c r="ZU10" s="109"/>
      <c r="ZV10" s="109"/>
      <c r="ZW10" s="109"/>
      <c r="ZX10" s="109"/>
      <c r="ZY10" s="109"/>
      <c r="ZZ10" s="109"/>
      <c r="AAA10" s="109"/>
      <c r="AAB10" s="109"/>
      <c r="AAC10" s="109"/>
      <c r="AAD10" s="109"/>
      <c r="AAE10" s="109"/>
      <c r="AAF10" s="109"/>
      <c r="AAG10" s="109"/>
      <c r="AAH10" s="109"/>
      <c r="AAI10" s="109"/>
      <c r="AAJ10" s="109"/>
      <c r="AAK10" s="109"/>
      <c r="AAL10" s="109"/>
      <c r="AAM10" s="109"/>
      <c r="AAN10" s="109"/>
      <c r="AAO10" s="109"/>
      <c r="AAP10" s="109"/>
      <c r="AAQ10" s="109"/>
      <c r="AAR10" s="109"/>
      <c r="AAS10" s="109"/>
      <c r="AAT10" s="109"/>
      <c r="AAU10" s="109"/>
      <c r="AAV10" s="109"/>
      <c r="AAW10" s="109"/>
      <c r="AAX10" s="109"/>
      <c r="AAY10" s="109"/>
      <c r="AAZ10" s="109"/>
      <c r="ABA10" s="109"/>
      <c r="ABB10" s="109"/>
      <c r="ABC10" s="109"/>
      <c r="ABD10" s="109"/>
      <c r="ABE10" s="109"/>
      <c r="ABF10" s="109"/>
      <c r="ABG10" s="109"/>
      <c r="ABH10" s="109"/>
      <c r="ABI10" s="109"/>
      <c r="ABJ10" s="109"/>
      <c r="ABK10" s="109"/>
      <c r="ABL10" s="109"/>
      <c r="ABM10" s="109"/>
      <c r="ABN10" s="109"/>
      <c r="ABO10" s="109"/>
      <c r="ABP10" s="109"/>
      <c r="ABQ10" s="109"/>
      <c r="ABR10" s="109"/>
      <c r="ABS10" s="109"/>
      <c r="ABT10" s="109"/>
      <c r="ABU10" s="109"/>
      <c r="ABV10" s="109"/>
      <c r="ABW10" s="109"/>
      <c r="ABX10" s="109"/>
      <c r="ABY10" s="109"/>
      <c r="ABZ10" s="109"/>
      <c r="ACA10" s="109"/>
      <c r="ACB10" s="109"/>
      <c r="ACC10" s="109"/>
      <c r="ACD10" s="109"/>
      <c r="ACE10" s="109"/>
      <c r="ACF10" s="109"/>
      <c r="ACG10" s="109"/>
      <c r="ACH10" s="109"/>
      <c r="ACI10" s="109"/>
      <c r="ACJ10" s="109"/>
      <c r="ACK10" s="109"/>
      <c r="ACL10" s="109"/>
      <c r="ACM10" s="109"/>
      <c r="ACN10" s="109"/>
      <c r="ACO10" s="109"/>
      <c r="ACP10" s="109"/>
      <c r="ACQ10" s="109"/>
      <c r="ACR10" s="109"/>
      <c r="ACS10" s="109"/>
      <c r="ACT10" s="109"/>
      <c r="ACU10" s="109"/>
      <c r="ACV10" s="109"/>
      <c r="ACW10" s="109"/>
      <c r="ACX10" s="109"/>
      <c r="ACY10" s="109"/>
      <c r="ACZ10" s="109"/>
      <c r="ADA10" s="109"/>
      <c r="ADB10" s="109"/>
      <c r="ADC10" s="109"/>
      <c r="ADD10" s="109"/>
      <c r="ADE10" s="109"/>
      <c r="ADF10" s="109"/>
      <c r="ADG10" s="109"/>
      <c r="ADH10" s="109"/>
      <c r="ADI10" s="109"/>
      <c r="ADJ10" s="109"/>
      <c r="ADK10" s="109"/>
      <c r="ADL10" s="109"/>
      <c r="ADM10" s="109"/>
      <c r="ADN10" s="109"/>
      <c r="ADO10" s="109"/>
      <c r="ADP10" s="109"/>
      <c r="ADQ10" s="109"/>
      <c r="ADR10" s="109"/>
      <c r="ADS10" s="109"/>
      <c r="ADT10" s="109"/>
      <c r="ADU10" s="109"/>
      <c r="ADV10" s="109"/>
      <c r="ADW10" s="109"/>
      <c r="ADX10" s="109"/>
      <c r="ADY10" s="109"/>
      <c r="ADZ10" s="109"/>
      <c r="AEA10" s="109"/>
      <c r="AEB10" s="109"/>
      <c r="AEC10" s="109"/>
      <c r="AED10" s="109"/>
      <c r="AEE10" s="109"/>
      <c r="AEF10" s="109"/>
      <c r="AEG10" s="109"/>
      <c r="AEH10" s="109"/>
      <c r="AEI10" s="109"/>
      <c r="AEJ10" s="109"/>
      <c r="AEK10" s="109"/>
      <c r="AEL10" s="109"/>
      <c r="AEM10" s="109"/>
      <c r="AEN10" s="109"/>
      <c r="AEO10" s="109"/>
      <c r="AEP10" s="109"/>
      <c r="AEQ10" s="109"/>
      <c r="AER10" s="109"/>
      <c r="AES10" s="109"/>
      <c r="AET10" s="109"/>
      <c r="AEU10" s="109"/>
      <c r="AEV10" s="109"/>
      <c r="AEW10" s="109"/>
      <c r="AEX10" s="109"/>
      <c r="AEY10" s="109"/>
      <c r="AEZ10" s="109"/>
      <c r="AFA10" s="109"/>
      <c r="AFB10" s="109"/>
      <c r="AFC10" s="109"/>
      <c r="AFD10" s="109"/>
      <c r="AFE10" s="109"/>
      <c r="AFF10" s="109"/>
      <c r="AFG10" s="109"/>
      <c r="AFH10" s="109"/>
      <c r="AFI10" s="109"/>
      <c r="AFJ10" s="109"/>
      <c r="AFK10" s="109"/>
      <c r="AFL10" s="109"/>
      <c r="AFM10" s="109"/>
      <c r="AFN10" s="109"/>
      <c r="AFO10" s="109"/>
      <c r="AFP10" s="109"/>
      <c r="AFQ10" s="109"/>
      <c r="AFR10" s="109"/>
      <c r="AFS10" s="109"/>
      <c r="AFT10" s="109"/>
      <c r="AFU10" s="109"/>
    </row>
    <row r="11" spans="1:853" s="111" customFormat="1" ht="18.75" customHeight="1" x14ac:dyDescent="0.2">
      <c r="A11" s="17">
        <v>1</v>
      </c>
      <c r="B11" s="142" t="s">
        <v>185</v>
      </c>
      <c r="C11" s="173"/>
      <c r="D11" s="173"/>
      <c r="E11" s="173"/>
      <c r="F11" s="173"/>
      <c r="G11" s="173"/>
      <c r="H11" s="173"/>
      <c r="I11" s="173"/>
      <c r="J11" s="173"/>
      <c r="K11" s="230">
        <v>29074</v>
      </c>
      <c r="L11" s="230">
        <f>N11+P11</f>
        <v>28238</v>
      </c>
      <c r="M11" s="230">
        <v>11532</v>
      </c>
      <c r="N11" s="230">
        <v>11840</v>
      </c>
      <c r="O11" s="230">
        <v>17542</v>
      </c>
      <c r="P11" s="230">
        <v>16398</v>
      </c>
      <c r="Q11" s="230">
        <v>14861</v>
      </c>
      <c r="R11" s="230">
        <f>T11+V11</f>
        <v>14996</v>
      </c>
      <c r="S11" s="230">
        <v>5427</v>
      </c>
      <c r="T11" s="230">
        <v>5748</v>
      </c>
      <c r="U11" s="230">
        <v>9434</v>
      </c>
      <c r="V11" s="230">
        <v>9248</v>
      </c>
      <c r="W11" s="230">
        <v>4272</v>
      </c>
      <c r="X11" s="230">
        <f>Z11+AB11</f>
        <v>4882</v>
      </c>
      <c r="Y11" s="230">
        <v>2268</v>
      </c>
      <c r="Z11" s="230">
        <v>2411</v>
      </c>
      <c r="AA11" s="230">
        <v>2005</v>
      </c>
      <c r="AB11" s="230">
        <v>2471</v>
      </c>
      <c r="AC11" s="230">
        <v>1581</v>
      </c>
      <c r="AD11" s="230">
        <f>AF11+AH11</f>
        <v>1776</v>
      </c>
      <c r="AE11" s="230">
        <v>1549</v>
      </c>
      <c r="AF11" s="230">
        <v>1709</v>
      </c>
      <c r="AG11" s="230">
        <v>32</v>
      </c>
      <c r="AH11" s="230">
        <v>67</v>
      </c>
      <c r="AI11" s="230">
        <v>66945</v>
      </c>
      <c r="AJ11" s="230">
        <v>70179</v>
      </c>
      <c r="AK11" s="230">
        <v>22239</v>
      </c>
      <c r="AL11" s="230">
        <v>24779</v>
      </c>
      <c r="AM11" s="230">
        <v>44706</v>
      </c>
      <c r="AN11" s="230">
        <v>45400</v>
      </c>
      <c r="AO11" s="230">
        <v>16910</v>
      </c>
      <c r="AP11" s="230">
        <v>17461</v>
      </c>
      <c r="AQ11" s="230">
        <v>5860</v>
      </c>
      <c r="AR11" s="230">
        <v>6175</v>
      </c>
      <c r="AS11" s="230">
        <v>11050</v>
      </c>
      <c r="AT11" s="230">
        <v>11286</v>
      </c>
      <c r="AU11" s="230">
        <v>29127</v>
      </c>
      <c r="AV11" s="230">
        <v>30582</v>
      </c>
      <c r="AW11" s="230">
        <v>19918</v>
      </c>
      <c r="AX11" s="230">
        <v>19145</v>
      </c>
      <c r="AY11" s="230">
        <v>8461</v>
      </c>
      <c r="AZ11" s="230">
        <v>10428</v>
      </c>
      <c r="BA11" s="230">
        <v>676</v>
      </c>
      <c r="BB11" s="230">
        <v>1009</v>
      </c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70"/>
      <c r="IV11" s="70"/>
      <c r="IW11" s="70"/>
      <c r="IX11" s="70"/>
      <c r="IY11" s="70"/>
      <c r="IZ11" s="70"/>
      <c r="JA11" s="70"/>
      <c r="JB11" s="70"/>
      <c r="JC11" s="70"/>
      <c r="JD11" s="70"/>
      <c r="JE11" s="70"/>
      <c r="JF11" s="70"/>
      <c r="JG11" s="70"/>
      <c r="JH11" s="70"/>
      <c r="JI11" s="70"/>
      <c r="JJ11" s="70"/>
      <c r="JK11" s="70"/>
      <c r="JL11" s="70"/>
      <c r="JM11" s="70"/>
      <c r="JN11" s="70"/>
      <c r="JO11" s="70"/>
      <c r="JP11" s="70"/>
      <c r="JQ11" s="70"/>
      <c r="JR11" s="70"/>
      <c r="JS11" s="70"/>
      <c r="JT11" s="70"/>
      <c r="JU11" s="70"/>
      <c r="JV11" s="70"/>
      <c r="JW11" s="70"/>
      <c r="JX11" s="70"/>
      <c r="JY11" s="70"/>
      <c r="JZ11" s="70"/>
      <c r="KA11" s="70"/>
      <c r="KB11" s="70"/>
      <c r="KC11" s="70"/>
      <c r="KD11" s="70"/>
      <c r="KE11" s="70"/>
      <c r="KF11" s="70"/>
      <c r="KG11" s="70"/>
      <c r="KH11" s="70"/>
      <c r="KI11" s="70"/>
      <c r="KJ11" s="70"/>
      <c r="KK11" s="70"/>
      <c r="KL11" s="70"/>
      <c r="KM11" s="70"/>
      <c r="KN11" s="70"/>
      <c r="KO11" s="70"/>
      <c r="KP11" s="70"/>
      <c r="KQ11" s="70"/>
      <c r="KR11" s="70"/>
      <c r="KS11" s="70"/>
      <c r="KT11" s="70"/>
      <c r="KU11" s="70"/>
      <c r="KV11" s="70"/>
      <c r="KW11" s="70"/>
      <c r="KX11" s="70"/>
      <c r="KY11" s="70"/>
      <c r="KZ11" s="70"/>
      <c r="LA11" s="70"/>
      <c r="LB11" s="70"/>
      <c r="LC11" s="70"/>
      <c r="LD11" s="70"/>
      <c r="LE11" s="70"/>
      <c r="LF11" s="70"/>
      <c r="LG11" s="70"/>
      <c r="LH11" s="70"/>
      <c r="LI11" s="70"/>
      <c r="LJ11" s="70"/>
      <c r="LK11" s="70"/>
      <c r="LL11" s="70"/>
      <c r="LM11" s="70"/>
      <c r="LN11" s="70"/>
      <c r="LO11" s="70"/>
      <c r="LP11" s="70"/>
      <c r="LQ11" s="70"/>
      <c r="LR11" s="70"/>
      <c r="LS11" s="70"/>
      <c r="LT11" s="70"/>
      <c r="LU11" s="70"/>
      <c r="LV11" s="70"/>
      <c r="LW11" s="70"/>
      <c r="LX11" s="70"/>
      <c r="LY11" s="70"/>
      <c r="LZ11" s="70"/>
      <c r="MA11" s="70"/>
      <c r="MB11" s="70"/>
      <c r="MC11" s="70"/>
      <c r="MD11" s="70"/>
      <c r="ME11" s="70"/>
      <c r="MF11" s="70"/>
      <c r="MG11" s="70"/>
      <c r="MH11" s="70"/>
      <c r="MI11" s="70"/>
      <c r="MJ11" s="70"/>
      <c r="MK11" s="70"/>
      <c r="ML11" s="70"/>
      <c r="MM11" s="70"/>
      <c r="MN11" s="70"/>
      <c r="MO11" s="70"/>
      <c r="MP11" s="70"/>
      <c r="MQ11" s="70"/>
      <c r="MR11" s="70"/>
      <c r="MS11" s="70"/>
      <c r="MT11" s="70"/>
      <c r="MU11" s="70"/>
      <c r="MV11" s="70"/>
      <c r="MW11" s="70"/>
      <c r="MX11" s="70"/>
      <c r="MY11" s="70"/>
      <c r="MZ11" s="70"/>
      <c r="NA11" s="70"/>
      <c r="NB11" s="70"/>
      <c r="NC11" s="70"/>
      <c r="ND11" s="70"/>
      <c r="NE11" s="70"/>
      <c r="NF11" s="70"/>
      <c r="NG11" s="70"/>
      <c r="NH11" s="70"/>
      <c r="NI11" s="70"/>
      <c r="NJ11" s="70"/>
      <c r="NK11" s="70"/>
      <c r="NL11" s="70"/>
      <c r="NM11" s="70"/>
      <c r="NN11" s="70"/>
      <c r="NO11" s="70"/>
      <c r="NP11" s="70"/>
      <c r="NQ11" s="70"/>
      <c r="NR11" s="70"/>
      <c r="NS11" s="70"/>
      <c r="NT11" s="70"/>
      <c r="NU11" s="70"/>
      <c r="NV11" s="70"/>
      <c r="NW11" s="70"/>
      <c r="NX11" s="70"/>
      <c r="NY11" s="70"/>
      <c r="NZ11" s="70"/>
      <c r="OA11" s="70"/>
      <c r="OB11" s="70"/>
      <c r="OC11" s="70"/>
      <c r="OD11" s="70"/>
      <c r="OE11" s="70"/>
      <c r="OF11" s="70"/>
      <c r="OG11" s="70"/>
      <c r="OH11" s="70"/>
      <c r="OI11" s="70"/>
      <c r="OJ11" s="70"/>
      <c r="OK11" s="70"/>
      <c r="OL11" s="70"/>
      <c r="OM11" s="70"/>
      <c r="ON11" s="70"/>
      <c r="OO11" s="70"/>
      <c r="OP11" s="70"/>
      <c r="OQ11" s="70"/>
      <c r="OR11" s="70"/>
      <c r="OS11" s="70"/>
      <c r="OT11" s="70"/>
      <c r="OU11" s="70"/>
      <c r="OV11" s="70"/>
      <c r="OW11" s="70"/>
      <c r="OX11" s="70"/>
      <c r="OY11" s="70"/>
      <c r="OZ11" s="70"/>
      <c r="PA11" s="70"/>
      <c r="PB11" s="70"/>
      <c r="PC11" s="70"/>
      <c r="PD11" s="70"/>
      <c r="PE11" s="70"/>
      <c r="PF11" s="70"/>
      <c r="PG11" s="70"/>
      <c r="PH11" s="70"/>
      <c r="PI11" s="70"/>
      <c r="PJ11" s="70"/>
      <c r="PK11" s="70"/>
      <c r="PL11" s="70"/>
      <c r="PM11" s="70"/>
      <c r="PN11" s="70"/>
      <c r="PO11" s="70"/>
      <c r="PP11" s="70"/>
      <c r="PQ11" s="70"/>
      <c r="PR11" s="70"/>
      <c r="PS11" s="70"/>
      <c r="PT11" s="70"/>
      <c r="PU11" s="70"/>
      <c r="PV11" s="70"/>
      <c r="PW11" s="70"/>
      <c r="PX11" s="70"/>
      <c r="PY11" s="70"/>
      <c r="PZ11" s="70"/>
      <c r="QA11" s="70"/>
      <c r="QB11" s="70"/>
      <c r="QC11" s="70"/>
      <c r="QD11" s="70"/>
      <c r="QE11" s="70"/>
      <c r="QF11" s="70"/>
      <c r="QG11" s="70"/>
      <c r="QH11" s="70"/>
      <c r="QI11" s="70"/>
      <c r="QJ11" s="70"/>
      <c r="QK11" s="70"/>
      <c r="QL11" s="70"/>
      <c r="QM11" s="70"/>
      <c r="QN11" s="70"/>
      <c r="QO11" s="70"/>
      <c r="QP11" s="70"/>
      <c r="QQ11" s="70"/>
      <c r="QR11" s="70"/>
      <c r="QS11" s="70"/>
      <c r="QT11" s="70"/>
      <c r="QU11" s="70"/>
      <c r="QV11" s="70"/>
      <c r="QW11" s="70"/>
      <c r="QX11" s="70"/>
      <c r="QY11" s="70"/>
      <c r="QZ11" s="70"/>
      <c r="RA11" s="70"/>
      <c r="RB11" s="70"/>
      <c r="RC11" s="70"/>
      <c r="RD11" s="70"/>
      <c r="RE11" s="70"/>
      <c r="RF11" s="70"/>
      <c r="RG11" s="70"/>
      <c r="RH11" s="70"/>
      <c r="RI11" s="70"/>
      <c r="RJ11" s="70"/>
      <c r="RK11" s="70"/>
      <c r="RL11" s="70"/>
      <c r="RM11" s="70"/>
      <c r="RN11" s="70"/>
      <c r="RO11" s="70"/>
      <c r="RP11" s="70"/>
      <c r="RQ11" s="70"/>
      <c r="RR11" s="70"/>
      <c r="RS11" s="70"/>
      <c r="RT11" s="70"/>
      <c r="RU11" s="70"/>
      <c r="RV11" s="70"/>
      <c r="RW11" s="70"/>
      <c r="RX11" s="70"/>
      <c r="RY11" s="70"/>
      <c r="RZ11" s="70"/>
      <c r="SA11" s="70"/>
      <c r="SB11" s="70"/>
      <c r="SC11" s="70"/>
      <c r="SD11" s="70"/>
      <c r="SE11" s="70"/>
      <c r="SF11" s="70"/>
      <c r="SG11" s="70"/>
      <c r="SH11" s="70"/>
      <c r="SI11" s="70"/>
      <c r="SJ11" s="70"/>
      <c r="SK11" s="70"/>
      <c r="SL11" s="70"/>
      <c r="SM11" s="70"/>
      <c r="SN11" s="70"/>
      <c r="SO11" s="70"/>
      <c r="SP11" s="70"/>
      <c r="SQ11" s="70"/>
      <c r="SR11" s="70"/>
      <c r="SS11" s="70"/>
      <c r="ST11" s="70"/>
      <c r="SU11" s="70"/>
      <c r="SV11" s="70"/>
      <c r="SW11" s="70"/>
      <c r="SX11" s="70"/>
      <c r="SY11" s="70"/>
      <c r="SZ11" s="70"/>
      <c r="TA11" s="70"/>
      <c r="TB11" s="70"/>
      <c r="TC11" s="70"/>
      <c r="TD11" s="70"/>
      <c r="TE11" s="70"/>
      <c r="TF11" s="70"/>
      <c r="TG11" s="70"/>
      <c r="TH11" s="70"/>
      <c r="TI11" s="70"/>
      <c r="TJ11" s="70"/>
      <c r="TK11" s="70"/>
      <c r="TL11" s="70"/>
      <c r="TM11" s="70"/>
      <c r="TN11" s="70"/>
      <c r="TO11" s="70"/>
      <c r="TP11" s="70"/>
      <c r="TQ11" s="70"/>
      <c r="TR11" s="70"/>
      <c r="TS11" s="70"/>
      <c r="TT11" s="70"/>
      <c r="TU11" s="70"/>
      <c r="TV11" s="70"/>
      <c r="TW11" s="70"/>
      <c r="TX11" s="70"/>
      <c r="TY11" s="70"/>
      <c r="TZ11" s="70"/>
      <c r="UA11" s="70"/>
      <c r="UB11" s="70"/>
      <c r="UC11" s="70"/>
      <c r="UD11" s="70"/>
      <c r="UE11" s="70"/>
      <c r="UF11" s="70"/>
      <c r="UG11" s="70"/>
      <c r="UH11" s="70"/>
      <c r="UI11" s="70"/>
      <c r="UJ11" s="70"/>
      <c r="UK11" s="70"/>
      <c r="UL11" s="70"/>
      <c r="UM11" s="70"/>
      <c r="UN11" s="70"/>
      <c r="UO11" s="70"/>
      <c r="UP11" s="70"/>
      <c r="UQ11" s="70"/>
      <c r="UR11" s="70"/>
      <c r="US11" s="70"/>
      <c r="UT11" s="70"/>
      <c r="UU11" s="70"/>
      <c r="UV11" s="70"/>
      <c r="UW11" s="70"/>
      <c r="UX11" s="70"/>
      <c r="UY11" s="70"/>
      <c r="UZ11" s="70"/>
      <c r="VA11" s="70"/>
      <c r="VB11" s="70"/>
      <c r="VC11" s="70"/>
      <c r="VD11" s="70"/>
      <c r="VE11" s="70"/>
      <c r="VF11" s="70"/>
      <c r="VG11" s="70"/>
      <c r="VH11" s="70"/>
      <c r="VI11" s="70"/>
      <c r="VJ11" s="70"/>
      <c r="VK11" s="70"/>
      <c r="VL11" s="70"/>
      <c r="VM11" s="70"/>
      <c r="VN11" s="70"/>
      <c r="VO11" s="70"/>
      <c r="VP11" s="70"/>
      <c r="VQ11" s="70"/>
      <c r="VR11" s="70"/>
      <c r="VS11" s="70"/>
      <c r="VT11" s="70"/>
      <c r="VU11" s="70"/>
      <c r="VV11" s="70"/>
      <c r="VW11" s="70"/>
      <c r="VX11" s="70"/>
      <c r="VY11" s="70"/>
      <c r="VZ11" s="70"/>
      <c r="WA11" s="70"/>
      <c r="WB11" s="70"/>
      <c r="WC11" s="70"/>
      <c r="WD11" s="70"/>
      <c r="WE11" s="70"/>
      <c r="WF11" s="70"/>
      <c r="WG11" s="70"/>
      <c r="WH11" s="70"/>
      <c r="WI11" s="70"/>
      <c r="WJ11" s="70"/>
      <c r="WK11" s="70"/>
      <c r="WL11" s="70"/>
      <c r="WM11" s="70"/>
      <c r="WN11" s="70"/>
      <c r="WO11" s="70"/>
      <c r="WP11" s="70"/>
      <c r="WQ11" s="70"/>
      <c r="WR11" s="70"/>
      <c r="WS11" s="70"/>
      <c r="WT11" s="70"/>
      <c r="WU11" s="70"/>
      <c r="WV11" s="70"/>
      <c r="WW11" s="70"/>
      <c r="WX11" s="70"/>
      <c r="WY11" s="70"/>
      <c r="WZ11" s="70"/>
      <c r="XA11" s="70"/>
      <c r="XB11" s="70"/>
      <c r="XC11" s="70"/>
      <c r="XD11" s="70"/>
      <c r="XE11" s="70"/>
      <c r="XF11" s="70"/>
      <c r="XG11" s="70"/>
      <c r="XH11" s="70"/>
      <c r="XI11" s="70"/>
      <c r="XJ11" s="70"/>
      <c r="XK11" s="70"/>
      <c r="XL11" s="70"/>
      <c r="XM11" s="70"/>
      <c r="XN11" s="70"/>
      <c r="XO11" s="70"/>
      <c r="XP11" s="70"/>
      <c r="XQ11" s="70"/>
      <c r="XR11" s="70"/>
      <c r="XS11" s="70"/>
      <c r="XT11" s="70"/>
      <c r="XU11" s="70"/>
      <c r="XV11" s="70"/>
      <c r="XW11" s="70"/>
      <c r="XX11" s="70"/>
      <c r="XY11" s="70"/>
      <c r="XZ11" s="70"/>
      <c r="YA11" s="70"/>
      <c r="YB11" s="70"/>
      <c r="YC11" s="70"/>
      <c r="YD11" s="70"/>
      <c r="YE11" s="70"/>
      <c r="YF11" s="70"/>
      <c r="YG11" s="70"/>
      <c r="YH11" s="70"/>
      <c r="YI11" s="70"/>
      <c r="YJ11" s="70"/>
      <c r="YK11" s="70"/>
      <c r="YL11" s="70"/>
      <c r="YM11" s="70"/>
      <c r="YN11" s="70"/>
      <c r="YO11" s="70"/>
      <c r="YP11" s="70"/>
      <c r="YQ11" s="70"/>
      <c r="YR11" s="70"/>
      <c r="YS11" s="70"/>
      <c r="YT11" s="70"/>
      <c r="YU11" s="70"/>
      <c r="YV11" s="70"/>
      <c r="YW11" s="70"/>
      <c r="YX11" s="70"/>
      <c r="YY11" s="70"/>
      <c r="YZ11" s="70"/>
      <c r="ZA11" s="70"/>
      <c r="ZB11" s="70"/>
      <c r="ZC11" s="70"/>
      <c r="ZD11" s="70"/>
      <c r="ZE11" s="70"/>
      <c r="ZF11" s="70"/>
      <c r="ZG11" s="70"/>
      <c r="ZH11" s="70"/>
      <c r="ZI11" s="70"/>
      <c r="ZJ11" s="70"/>
      <c r="ZK11" s="70"/>
      <c r="ZL11" s="70"/>
      <c r="ZM11" s="70"/>
      <c r="ZN11" s="70"/>
      <c r="ZO11" s="70"/>
      <c r="ZP11" s="70"/>
      <c r="ZQ11" s="70"/>
      <c r="ZR11" s="70"/>
      <c r="ZS11" s="70"/>
      <c r="ZT11" s="70"/>
      <c r="ZU11" s="70"/>
      <c r="ZV11" s="70"/>
      <c r="ZW11" s="70"/>
      <c r="ZX11" s="70"/>
      <c r="ZY11" s="70"/>
      <c r="ZZ11" s="70"/>
      <c r="AAA11" s="70"/>
      <c r="AAB11" s="70"/>
      <c r="AAC11" s="70"/>
      <c r="AAD11" s="70"/>
      <c r="AAE11" s="70"/>
      <c r="AAF11" s="70"/>
      <c r="AAG11" s="70"/>
      <c r="AAH11" s="70"/>
      <c r="AAI11" s="70"/>
      <c r="AAJ11" s="70"/>
      <c r="AAK11" s="70"/>
      <c r="AAL11" s="70"/>
      <c r="AAM11" s="70"/>
      <c r="AAN11" s="70"/>
      <c r="AAO11" s="70"/>
      <c r="AAP11" s="70"/>
      <c r="AAQ11" s="70"/>
      <c r="AAR11" s="70"/>
      <c r="AAS11" s="70"/>
      <c r="AAT11" s="70"/>
      <c r="AAU11" s="70"/>
      <c r="AAV11" s="70"/>
      <c r="AAW11" s="70"/>
      <c r="AAX11" s="70"/>
      <c r="AAY11" s="70"/>
      <c r="AAZ11" s="70"/>
      <c r="ABA11" s="70"/>
      <c r="ABB11" s="70"/>
      <c r="ABC11" s="70"/>
      <c r="ABD11" s="70"/>
      <c r="ABE11" s="70"/>
      <c r="ABF11" s="70"/>
      <c r="ABG11" s="70"/>
      <c r="ABH11" s="70"/>
      <c r="ABI11" s="70"/>
      <c r="ABJ11" s="70"/>
      <c r="ABK11" s="70"/>
      <c r="ABL11" s="70"/>
      <c r="ABM11" s="70"/>
      <c r="ABN11" s="70"/>
      <c r="ABO11" s="70"/>
      <c r="ABP11" s="70"/>
      <c r="ABQ11" s="70"/>
      <c r="ABR11" s="70"/>
      <c r="ABS11" s="70"/>
      <c r="ABT11" s="70"/>
      <c r="ABU11" s="70"/>
      <c r="ABV11" s="70"/>
      <c r="ABW11" s="70"/>
      <c r="ABX11" s="70"/>
      <c r="ABY11" s="70"/>
      <c r="ABZ11" s="70"/>
      <c r="ACA11" s="70"/>
      <c r="ACB11" s="70"/>
      <c r="ACC11" s="70"/>
      <c r="ACD11" s="70"/>
      <c r="ACE11" s="70"/>
      <c r="ACF11" s="70"/>
      <c r="ACG11" s="70"/>
      <c r="ACH11" s="70"/>
      <c r="ACI11" s="70"/>
      <c r="ACJ11" s="70"/>
      <c r="ACK11" s="70"/>
      <c r="ACL11" s="70"/>
      <c r="ACM11" s="70"/>
      <c r="ACN11" s="70"/>
      <c r="ACO11" s="70"/>
      <c r="ACP11" s="70"/>
      <c r="ACQ11" s="70"/>
      <c r="ACR11" s="70"/>
      <c r="ACS11" s="70"/>
      <c r="ACT11" s="70"/>
      <c r="ACU11" s="70"/>
      <c r="ACV11" s="70"/>
      <c r="ACW11" s="70"/>
      <c r="ACX11" s="70"/>
      <c r="ACY11" s="70"/>
      <c r="ACZ11" s="70"/>
      <c r="ADA11" s="70"/>
      <c r="ADB11" s="70"/>
      <c r="ADC11" s="70"/>
      <c r="ADD11" s="70"/>
      <c r="ADE11" s="70"/>
      <c r="ADF11" s="70"/>
      <c r="ADG11" s="70"/>
      <c r="ADH11" s="70"/>
      <c r="ADI11" s="70"/>
      <c r="ADJ11" s="70"/>
      <c r="ADK11" s="70"/>
      <c r="ADL11" s="70"/>
      <c r="ADM11" s="70"/>
      <c r="ADN11" s="70"/>
      <c r="ADO11" s="70"/>
      <c r="ADP11" s="70"/>
      <c r="ADQ11" s="70"/>
      <c r="ADR11" s="70"/>
      <c r="ADS11" s="70"/>
      <c r="ADT11" s="70"/>
      <c r="ADU11" s="70"/>
      <c r="ADV11" s="70"/>
      <c r="ADW11" s="70"/>
      <c r="ADX11" s="70"/>
      <c r="ADY11" s="70"/>
      <c r="ADZ11" s="70"/>
      <c r="AEA11" s="70"/>
      <c r="AEB11" s="70"/>
      <c r="AEC11" s="70"/>
      <c r="AED11" s="70"/>
      <c r="AEE11" s="70"/>
      <c r="AEF11" s="70"/>
      <c r="AEG11" s="70"/>
      <c r="AEH11" s="70"/>
      <c r="AEI11" s="70"/>
      <c r="AEJ11" s="70"/>
      <c r="AEK11" s="70"/>
      <c r="AEL11" s="70"/>
      <c r="AEM11" s="70"/>
      <c r="AEN11" s="70"/>
      <c r="AEO11" s="70"/>
      <c r="AEP11" s="70"/>
      <c r="AEQ11" s="70"/>
      <c r="AER11" s="70"/>
      <c r="AES11" s="70"/>
      <c r="AET11" s="70"/>
      <c r="AEU11" s="70"/>
      <c r="AEV11" s="70"/>
      <c r="AEW11" s="70"/>
      <c r="AEX11" s="70"/>
      <c r="AEY11" s="70"/>
      <c r="AEZ11" s="70"/>
      <c r="AFA11" s="70"/>
      <c r="AFB11" s="70"/>
      <c r="AFC11" s="70"/>
      <c r="AFD11" s="70"/>
      <c r="AFE11" s="70"/>
      <c r="AFF11" s="70"/>
      <c r="AFG11" s="70"/>
      <c r="AFH11" s="70"/>
      <c r="AFI11" s="70"/>
      <c r="AFJ11" s="70"/>
      <c r="AFK11" s="70"/>
      <c r="AFL11" s="70"/>
      <c r="AFM11" s="70"/>
      <c r="AFN11" s="70"/>
      <c r="AFO11" s="70"/>
      <c r="AFP11" s="70"/>
      <c r="AFQ11" s="70"/>
      <c r="AFR11" s="70"/>
      <c r="AFS11" s="70"/>
      <c r="AFT11" s="70"/>
      <c r="AFU11" s="70"/>
    </row>
    <row r="12" spans="1:853" s="52" customFormat="1" ht="34.15" customHeight="1" x14ac:dyDescent="0.2">
      <c r="A12" s="17">
        <f>A11+1</f>
        <v>2</v>
      </c>
      <c r="B12" s="149" t="s">
        <v>186</v>
      </c>
      <c r="C12" s="287">
        <v>225476</v>
      </c>
      <c r="D12" s="284">
        <v>236528</v>
      </c>
      <c r="E12" s="287">
        <v>60020</v>
      </c>
      <c r="F12" s="286">
        <v>64309</v>
      </c>
      <c r="G12" s="287">
        <v>10887</v>
      </c>
      <c r="H12" s="286">
        <v>11925</v>
      </c>
      <c r="I12" s="287">
        <v>154569</v>
      </c>
      <c r="J12" s="284">
        <v>160294</v>
      </c>
      <c r="K12" s="283">
        <v>91382</v>
      </c>
      <c r="L12" s="283">
        <v>95673</v>
      </c>
      <c r="M12" s="283">
        <v>60862</v>
      </c>
      <c r="N12" s="283">
        <v>59330</v>
      </c>
      <c r="O12" s="283">
        <v>30520</v>
      </c>
      <c r="P12" s="283">
        <v>36343</v>
      </c>
      <c r="Q12" s="283">
        <v>51539</v>
      </c>
      <c r="R12" s="283">
        <v>25489</v>
      </c>
      <c r="S12" s="283">
        <v>33139</v>
      </c>
      <c r="T12" s="283">
        <v>17817</v>
      </c>
      <c r="U12" s="283">
        <v>18400</v>
      </c>
      <c r="V12" s="283">
        <v>7672</v>
      </c>
      <c r="W12" s="283">
        <v>11919</v>
      </c>
      <c r="X12" s="285">
        <v>13480</v>
      </c>
      <c r="Y12" s="283">
        <v>11172</v>
      </c>
      <c r="Z12" s="285">
        <v>12961</v>
      </c>
      <c r="AA12" s="283">
        <v>747</v>
      </c>
      <c r="AB12" s="285">
        <v>519</v>
      </c>
      <c r="AC12" s="283">
        <v>4599</v>
      </c>
      <c r="AD12" s="285">
        <v>4711</v>
      </c>
      <c r="AE12" s="283">
        <v>4435</v>
      </c>
      <c r="AF12" s="285">
        <v>4552</v>
      </c>
      <c r="AG12" s="283">
        <v>164</v>
      </c>
      <c r="AH12" s="283">
        <v>159</v>
      </c>
      <c r="AI12" s="283">
        <v>146441</v>
      </c>
      <c r="AJ12" s="283">
        <v>167502</v>
      </c>
      <c r="AK12" s="283">
        <v>84065</v>
      </c>
      <c r="AL12" s="283">
        <v>86999</v>
      </c>
      <c r="AM12" s="283">
        <v>62376</v>
      </c>
      <c r="AN12" s="283">
        <v>80503</v>
      </c>
      <c r="AO12" s="283">
        <v>34729</v>
      </c>
      <c r="AP12" s="283">
        <v>36774</v>
      </c>
      <c r="AQ12" s="283">
        <v>18112</v>
      </c>
      <c r="AR12" s="283">
        <v>19138</v>
      </c>
      <c r="AS12" s="283">
        <v>16573</v>
      </c>
      <c r="AT12" s="283">
        <v>17636</v>
      </c>
      <c r="AU12" s="283">
        <v>45010</v>
      </c>
      <c r="AV12" s="283">
        <v>32109</v>
      </c>
      <c r="AW12" s="283">
        <v>39771</v>
      </c>
      <c r="AX12" s="283">
        <v>24801</v>
      </c>
      <c r="AY12" s="283">
        <v>4946</v>
      </c>
      <c r="AZ12" s="283">
        <v>6895</v>
      </c>
      <c r="BA12" s="283">
        <v>293</v>
      </c>
      <c r="BB12" s="283">
        <v>413</v>
      </c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71"/>
      <c r="IU12" s="71"/>
      <c r="IV12" s="71"/>
      <c r="IW12" s="71"/>
      <c r="IX12" s="71"/>
      <c r="IY12" s="71"/>
      <c r="IZ12" s="71"/>
      <c r="JA12" s="71"/>
      <c r="JB12" s="71"/>
      <c r="JC12" s="71"/>
      <c r="JD12" s="71"/>
      <c r="JE12" s="71"/>
      <c r="JF12" s="71"/>
      <c r="JG12" s="71"/>
      <c r="JH12" s="71"/>
      <c r="JI12" s="71"/>
      <c r="JJ12" s="71"/>
      <c r="JK12" s="71"/>
      <c r="JL12" s="71"/>
      <c r="JM12" s="71"/>
      <c r="JN12" s="71"/>
      <c r="JO12" s="71"/>
      <c r="JP12" s="71"/>
      <c r="JQ12" s="71"/>
      <c r="JR12" s="71"/>
      <c r="JS12" s="71"/>
      <c r="JT12" s="71"/>
      <c r="JU12" s="71"/>
      <c r="JV12" s="71"/>
      <c r="JW12" s="71"/>
      <c r="JX12" s="71"/>
      <c r="JY12" s="71"/>
      <c r="JZ12" s="71"/>
      <c r="KA12" s="71"/>
      <c r="KB12" s="71"/>
      <c r="KC12" s="71"/>
      <c r="KD12" s="71"/>
      <c r="KE12" s="71"/>
      <c r="KF12" s="71"/>
      <c r="KG12" s="71"/>
      <c r="KH12" s="71"/>
      <c r="KI12" s="71"/>
      <c r="KJ12" s="71"/>
      <c r="KK12" s="71"/>
      <c r="KL12" s="71"/>
      <c r="KM12" s="71"/>
      <c r="KN12" s="71"/>
      <c r="KO12" s="71"/>
      <c r="KP12" s="71"/>
      <c r="KQ12" s="71"/>
      <c r="KR12" s="71"/>
      <c r="KS12" s="71"/>
      <c r="KT12" s="71"/>
      <c r="KU12" s="71"/>
      <c r="KV12" s="71"/>
      <c r="KW12" s="71"/>
      <c r="KX12" s="71"/>
      <c r="KY12" s="71"/>
      <c r="KZ12" s="71"/>
      <c r="LA12" s="71"/>
      <c r="LB12" s="71"/>
      <c r="LC12" s="71"/>
      <c r="LD12" s="71"/>
      <c r="LE12" s="71"/>
      <c r="LF12" s="71"/>
      <c r="LG12" s="71"/>
      <c r="LH12" s="71"/>
      <c r="LI12" s="71"/>
      <c r="LJ12" s="71"/>
      <c r="LK12" s="71"/>
      <c r="LL12" s="71"/>
      <c r="LM12" s="71"/>
      <c r="LN12" s="71"/>
      <c r="LO12" s="71"/>
      <c r="LP12" s="71"/>
      <c r="LQ12" s="71"/>
      <c r="LR12" s="71"/>
      <c r="LS12" s="71"/>
      <c r="LT12" s="71"/>
      <c r="LU12" s="71"/>
      <c r="LV12" s="71"/>
      <c r="LW12" s="71"/>
      <c r="LX12" s="71"/>
      <c r="LY12" s="71"/>
      <c r="LZ12" s="71"/>
      <c r="MA12" s="71"/>
      <c r="MB12" s="71"/>
      <c r="MC12" s="71"/>
      <c r="MD12" s="71"/>
      <c r="ME12" s="71"/>
      <c r="MF12" s="71"/>
      <c r="MG12" s="71"/>
      <c r="MH12" s="71"/>
      <c r="MI12" s="71"/>
      <c r="MJ12" s="71"/>
      <c r="MK12" s="71"/>
      <c r="ML12" s="71"/>
      <c r="MM12" s="71"/>
      <c r="MN12" s="71"/>
      <c r="MO12" s="71"/>
      <c r="MP12" s="71"/>
      <c r="MQ12" s="71"/>
      <c r="MR12" s="71"/>
      <c r="MS12" s="71"/>
      <c r="MT12" s="71"/>
      <c r="MU12" s="71"/>
      <c r="MV12" s="71"/>
      <c r="MW12" s="71"/>
      <c r="MX12" s="71"/>
      <c r="MY12" s="71"/>
      <c r="MZ12" s="71"/>
      <c r="NA12" s="71"/>
      <c r="NB12" s="71"/>
      <c r="NC12" s="71"/>
      <c r="ND12" s="71"/>
      <c r="NE12" s="71"/>
      <c r="NF12" s="71"/>
      <c r="NG12" s="71"/>
      <c r="NH12" s="71"/>
      <c r="NI12" s="71"/>
      <c r="NJ12" s="71"/>
      <c r="NK12" s="71"/>
      <c r="NL12" s="71"/>
      <c r="NM12" s="71"/>
      <c r="NN12" s="71"/>
      <c r="NO12" s="71"/>
      <c r="NP12" s="71"/>
      <c r="NQ12" s="71"/>
      <c r="NR12" s="71"/>
      <c r="NS12" s="71"/>
      <c r="NT12" s="71"/>
      <c r="NU12" s="71"/>
      <c r="NV12" s="71"/>
      <c r="NW12" s="71"/>
      <c r="NX12" s="71"/>
      <c r="NY12" s="71"/>
      <c r="NZ12" s="71"/>
      <c r="OA12" s="71"/>
      <c r="OB12" s="71"/>
      <c r="OC12" s="71"/>
      <c r="OD12" s="71"/>
      <c r="OE12" s="71"/>
      <c r="OF12" s="71"/>
      <c r="OG12" s="71"/>
      <c r="OH12" s="71"/>
      <c r="OI12" s="71"/>
      <c r="OJ12" s="71"/>
      <c r="OK12" s="71"/>
      <c r="OL12" s="71"/>
      <c r="OM12" s="71"/>
      <c r="ON12" s="71"/>
      <c r="OO12" s="71"/>
      <c r="OP12" s="71"/>
      <c r="OQ12" s="71"/>
      <c r="OR12" s="71"/>
      <c r="OS12" s="71"/>
      <c r="OT12" s="71"/>
      <c r="OU12" s="71"/>
      <c r="OV12" s="71"/>
      <c r="OW12" s="71"/>
      <c r="OX12" s="71"/>
      <c r="OY12" s="71"/>
      <c r="OZ12" s="71"/>
      <c r="PA12" s="71"/>
      <c r="PB12" s="71"/>
      <c r="PC12" s="71"/>
      <c r="PD12" s="71"/>
      <c r="PE12" s="71"/>
      <c r="PF12" s="71"/>
      <c r="PG12" s="71"/>
      <c r="PH12" s="71"/>
      <c r="PI12" s="71"/>
      <c r="PJ12" s="71"/>
      <c r="PK12" s="71"/>
      <c r="PL12" s="71"/>
      <c r="PM12" s="71"/>
      <c r="PN12" s="71"/>
      <c r="PO12" s="71"/>
      <c r="PP12" s="71"/>
      <c r="PQ12" s="71"/>
      <c r="PR12" s="71"/>
      <c r="PS12" s="71"/>
      <c r="PT12" s="71"/>
      <c r="PU12" s="71"/>
      <c r="PV12" s="71"/>
      <c r="PW12" s="71"/>
      <c r="PX12" s="71"/>
      <c r="PY12" s="71"/>
      <c r="PZ12" s="71"/>
      <c r="QA12" s="71"/>
      <c r="QB12" s="71"/>
      <c r="QC12" s="71"/>
      <c r="QD12" s="71"/>
      <c r="QE12" s="71"/>
      <c r="QF12" s="71"/>
      <c r="QG12" s="71"/>
      <c r="QH12" s="71"/>
      <c r="QI12" s="71"/>
      <c r="QJ12" s="71"/>
      <c r="QK12" s="71"/>
      <c r="QL12" s="71"/>
      <c r="QM12" s="71"/>
      <c r="QN12" s="71"/>
      <c r="QO12" s="71"/>
      <c r="QP12" s="71"/>
      <c r="QQ12" s="71"/>
      <c r="QR12" s="71"/>
      <c r="QS12" s="71"/>
      <c r="QT12" s="71"/>
      <c r="QU12" s="71"/>
      <c r="QV12" s="71"/>
      <c r="QW12" s="71"/>
      <c r="QX12" s="71"/>
      <c r="QY12" s="71"/>
      <c r="QZ12" s="71"/>
      <c r="RA12" s="71"/>
      <c r="RB12" s="71"/>
      <c r="RC12" s="71"/>
      <c r="RD12" s="71"/>
      <c r="RE12" s="71"/>
      <c r="RF12" s="71"/>
      <c r="RG12" s="71"/>
      <c r="RH12" s="71"/>
      <c r="RI12" s="71"/>
      <c r="RJ12" s="71"/>
      <c r="RK12" s="71"/>
      <c r="RL12" s="71"/>
      <c r="RM12" s="71"/>
      <c r="RN12" s="71"/>
      <c r="RO12" s="71"/>
      <c r="RP12" s="71"/>
      <c r="RQ12" s="71"/>
      <c r="RR12" s="71"/>
      <c r="RS12" s="71"/>
      <c r="RT12" s="71"/>
      <c r="RU12" s="71"/>
      <c r="RV12" s="71"/>
      <c r="RW12" s="71"/>
      <c r="RX12" s="71"/>
      <c r="RY12" s="71"/>
      <c r="RZ12" s="71"/>
      <c r="SA12" s="71"/>
      <c r="SB12" s="71"/>
      <c r="SC12" s="71"/>
      <c r="SD12" s="71"/>
      <c r="SE12" s="71"/>
      <c r="SF12" s="71"/>
      <c r="SG12" s="71"/>
      <c r="SH12" s="71"/>
      <c r="SI12" s="71"/>
      <c r="SJ12" s="71"/>
      <c r="SK12" s="71"/>
      <c r="SL12" s="71"/>
      <c r="SM12" s="71"/>
      <c r="SN12" s="71"/>
      <c r="SO12" s="71"/>
      <c r="SP12" s="71"/>
      <c r="SQ12" s="71"/>
      <c r="SR12" s="71"/>
      <c r="SS12" s="71"/>
      <c r="ST12" s="71"/>
      <c r="SU12" s="71"/>
      <c r="SV12" s="71"/>
      <c r="SW12" s="71"/>
      <c r="SX12" s="71"/>
      <c r="SY12" s="71"/>
      <c r="SZ12" s="71"/>
      <c r="TA12" s="71"/>
      <c r="TB12" s="71"/>
      <c r="TC12" s="71"/>
      <c r="TD12" s="71"/>
      <c r="TE12" s="71"/>
      <c r="TF12" s="71"/>
      <c r="TG12" s="71"/>
      <c r="TH12" s="71"/>
      <c r="TI12" s="71"/>
      <c r="TJ12" s="71"/>
      <c r="TK12" s="71"/>
      <c r="TL12" s="71"/>
      <c r="TM12" s="71"/>
      <c r="TN12" s="71"/>
      <c r="TO12" s="71"/>
      <c r="TP12" s="71"/>
      <c r="TQ12" s="71"/>
      <c r="TR12" s="71"/>
      <c r="TS12" s="71"/>
      <c r="TT12" s="71"/>
      <c r="TU12" s="71"/>
      <c r="TV12" s="71"/>
      <c r="TW12" s="71"/>
      <c r="TX12" s="71"/>
      <c r="TY12" s="71"/>
      <c r="TZ12" s="71"/>
      <c r="UA12" s="71"/>
      <c r="UB12" s="71"/>
      <c r="UC12" s="71"/>
      <c r="UD12" s="71"/>
      <c r="UE12" s="71"/>
      <c r="UF12" s="71"/>
      <c r="UG12" s="71"/>
      <c r="UH12" s="71"/>
      <c r="UI12" s="71"/>
      <c r="UJ12" s="71"/>
      <c r="UK12" s="71"/>
      <c r="UL12" s="71"/>
      <c r="UM12" s="71"/>
      <c r="UN12" s="71"/>
      <c r="UO12" s="71"/>
      <c r="UP12" s="71"/>
      <c r="UQ12" s="71"/>
      <c r="UR12" s="71"/>
      <c r="US12" s="71"/>
      <c r="UT12" s="71"/>
      <c r="UU12" s="71"/>
      <c r="UV12" s="71"/>
      <c r="UW12" s="71"/>
      <c r="UX12" s="71"/>
      <c r="UY12" s="71"/>
      <c r="UZ12" s="71"/>
      <c r="VA12" s="71"/>
      <c r="VB12" s="71"/>
      <c r="VC12" s="71"/>
      <c r="VD12" s="71"/>
      <c r="VE12" s="71"/>
      <c r="VF12" s="71"/>
      <c r="VG12" s="71"/>
      <c r="VH12" s="71"/>
      <c r="VI12" s="71"/>
      <c r="VJ12" s="71"/>
      <c r="VK12" s="71"/>
      <c r="VL12" s="71"/>
      <c r="VM12" s="71"/>
      <c r="VN12" s="71"/>
      <c r="VO12" s="71"/>
      <c r="VP12" s="71"/>
      <c r="VQ12" s="71"/>
      <c r="VR12" s="71"/>
      <c r="VS12" s="71"/>
      <c r="VT12" s="71"/>
      <c r="VU12" s="71"/>
      <c r="VV12" s="71"/>
      <c r="VW12" s="71"/>
      <c r="VX12" s="71"/>
      <c r="VY12" s="71"/>
      <c r="VZ12" s="71"/>
      <c r="WA12" s="71"/>
      <c r="WB12" s="71"/>
      <c r="WC12" s="71"/>
      <c r="WD12" s="71"/>
      <c r="WE12" s="71"/>
      <c r="WF12" s="71"/>
      <c r="WG12" s="71"/>
      <c r="WH12" s="71"/>
      <c r="WI12" s="71"/>
      <c r="WJ12" s="71"/>
      <c r="WK12" s="71"/>
      <c r="WL12" s="71"/>
      <c r="WM12" s="71"/>
      <c r="WN12" s="71"/>
      <c r="WO12" s="71"/>
      <c r="WP12" s="71"/>
      <c r="WQ12" s="71"/>
      <c r="WR12" s="71"/>
      <c r="WS12" s="71"/>
      <c r="WT12" s="71"/>
      <c r="WU12" s="71"/>
      <c r="WV12" s="71"/>
      <c r="WW12" s="71"/>
      <c r="WX12" s="71"/>
      <c r="WY12" s="71"/>
      <c r="WZ12" s="71"/>
      <c r="XA12" s="71"/>
      <c r="XB12" s="71"/>
      <c r="XC12" s="71"/>
      <c r="XD12" s="71"/>
      <c r="XE12" s="71"/>
      <c r="XF12" s="71"/>
      <c r="XG12" s="71"/>
      <c r="XH12" s="71"/>
      <c r="XI12" s="71"/>
      <c r="XJ12" s="71"/>
      <c r="XK12" s="71"/>
      <c r="XL12" s="71"/>
      <c r="XM12" s="71"/>
      <c r="XN12" s="71"/>
      <c r="XO12" s="71"/>
      <c r="XP12" s="71"/>
      <c r="XQ12" s="71"/>
      <c r="XR12" s="71"/>
      <c r="XS12" s="71"/>
      <c r="XT12" s="71"/>
      <c r="XU12" s="71"/>
      <c r="XV12" s="71"/>
      <c r="XW12" s="71"/>
      <c r="XX12" s="71"/>
      <c r="XY12" s="71"/>
      <c r="XZ12" s="71"/>
      <c r="YA12" s="71"/>
      <c r="YB12" s="71"/>
      <c r="YC12" s="71"/>
      <c r="YD12" s="71"/>
      <c r="YE12" s="71"/>
      <c r="YF12" s="71"/>
      <c r="YG12" s="71"/>
      <c r="YH12" s="71"/>
      <c r="YI12" s="71"/>
      <c r="YJ12" s="71"/>
      <c r="YK12" s="71"/>
      <c r="YL12" s="71"/>
      <c r="YM12" s="71"/>
      <c r="YN12" s="71"/>
      <c r="YO12" s="71"/>
      <c r="YP12" s="71"/>
      <c r="YQ12" s="71"/>
      <c r="YR12" s="71"/>
      <c r="YS12" s="71"/>
      <c r="YT12" s="71"/>
      <c r="YU12" s="71"/>
      <c r="YV12" s="71"/>
      <c r="YW12" s="71"/>
      <c r="YX12" s="71"/>
      <c r="YY12" s="71"/>
      <c r="YZ12" s="71"/>
      <c r="ZA12" s="71"/>
      <c r="ZB12" s="71"/>
      <c r="ZC12" s="71"/>
      <c r="ZD12" s="71"/>
      <c r="ZE12" s="71"/>
      <c r="ZF12" s="71"/>
      <c r="ZG12" s="71"/>
      <c r="ZH12" s="71"/>
      <c r="ZI12" s="71"/>
      <c r="ZJ12" s="71"/>
      <c r="ZK12" s="71"/>
      <c r="ZL12" s="71"/>
      <c r="ZM12" s="71"/>
      <c r="ZN12" s="71"/>
      <c r="ZO12" s="71"/>
      <c r="ZP12" s="71"/>
      <c r="ZQ12" s="71"/>
      <c r="ZR12" s="71"/>
      <c r="ZS12" s="71"/>
      <c r="ZT12" s="71"/>
      <c r="ZU12" s="71"/>
      <c r="ZV12" s="71"/>
      <c r="ZW12" s="71"/>
      <c r="ZX12" s="71"/>
      <c r="ZY12" s="71"/>
      <c r="ZZ12" s="71"/>
      <c r="AAA12" s="71"/>
      <c r="AAB12" s="71"/>
      <c r="AAC12" s="71"/>
      <c r="AAD12" s="71"/>
      <c r="AAE12" s="71"/>
      <c r="AAF12" s="71"/>
      <c r="AAG12" s="71"/>
      <c r="AAH12" s="71"/>
      <c r="AAI12" s="71"/>
      <c r="AAJ12" s="71"/>
      <c r="AAK12" s="71"/>
      <c r="AAL12" s="71"/>
      <c r="AAM12" s="71"/>
      <c r="AAN12" s="71"/>
      <c r="AAO12" s="71"/>
      <c r="AAP12" s="71"/>
      <c r="AAQ12" s="71"/>
      <c r="AAR12" s="71"/>
      <c r="AAS12" s="71"/>
      <c r="AAT12" s="71"/>
      <c r="AAU12" s="71"/>
      <c r="AAV12" s="71"/>
      <c r="AAW12" s="71"/>
      <c r="AAX12" s="71"/>
      <c r="AAY12" s="71"/>
      <c r="AAZ12" s="71"/>
      <c r="ABA12" s="71"/>
      <c r="ABB12" s="71"/>
      <c r="ABC12" s="71"/>
      <c r="ABD12" s="71"/>
      <c r="ABE12" s="71"/>
      <c r="ABF12" s="71"/>
      <c r="ABG12" s="71"/>
      <c r="ABH12" s="71"/>
      <c r="ABI12" s="71"/>
      <c r="ABJ12" s="71"/>
      <c r="ABK12" s="71"/>
      <c r="ABL12" s="71"/>
      <c r="ABM12" s="71"/>
      <c r="ABN12" s="71"/>
      <c r="ABO12" s="71"/>
      <c r="ABP12" s="71"/>
      <c r="ABQ12" s="71"/>
      <c r="ABR12" s="71"/>
      <c r="ABS12" s="71"/>
      <c r="ABT12" s="71"/>
      <c r="ABU12" s="71"/>
      <c r="ABV12" s="71"/>
      <c r="ABW12" s="71"/>
      <c r="ABX12" s="71"/>
      <c r="ABY12" s="71"/>
      <c r="ABZ12" s="71"/>
      <c r="ACA12" s="71"/>
      <c r="ACB12" s="71"/>
      <c r="ACC12" s="71"/>
      <c r="ACD12" s="71"/>
      <c r="ACE12" s="71"/>
      <c r="ACF12" s="71"/>
      <c r="ACG12" s="71"/>
      <c r="ACH12" s="71"/>
      <c r="ACI12" s="71"/>
      <c r="ACJ12" s="71"/>
      <c r="ACK12" s="71"/>
      <c r="ACL12" s="71"/>
      <c r="ACM12" s="71"/>
      <c r="ACN12" s="71"/>
      <c r="ACO12" s="71"/>
      <c r="ACP12" s="71"/>
      <c r="ACQ12" s="71"/>
      <c r="ACR12" s="71"/>
      <c r="ACS12" s="71"/>
      <c r="ACT12" s="71"/>
      <c r="ACU12" s="71"/>
      <c r="ACV12" s="71"/>
      <c r="ACW12" s="71"/>
      <c r="ACX12" s="71"/>
      <c r="ACY12" s="71"/>
      <c r="ACZ12" s="71"/>
      <c r="ADA12" s="71"/>
      <c r="ADB12" s="71"/>
      <c r="ADC12" s="71"/>
      <c r="ADD12" s="71"/>
      <c r="ADE12" s="71"/>
      <c r="ADF12" s="71"/>
      <c r="ADG12" s="71"/>
      <c r="ADH12" s="71"/>
      <c r="ADI12" s="71"/>
      <c r="ADJ12" s="71"/>
      <c r="ADK12" s="71"/>
      <c r="ADL12" s="71"/>
      <c r="ADM12" s="71"/>
      <c r="ADN12" s="71"/>
      <c r="ADO12" s="71"/>
      <c r="ADP12" s="71"/>
      <c r="ADQ12" s="71"/>
      <c r="ADR12" s="71"/>
      <c r="ADS12" s="71"/>
      <c r="ADT12" s="71"/>
      <c r="ADU12" s="71"/>
      <c r="ADV12" s="71"/>
      <c r="ADW12" s="71"/>
      <c r="ADX12" s="71"/>
      <c r="ADY12" s="71"/>
      <c r="ADZ12" s="71"/>
      <c r="AEA12" s="71"/>
      <c r="AEB12" s="71"/>
      <c r="AEC12" s="71"/>
      <c r="AED12" s="71"/>
      <c r="AEE12" s="71"/>
      <c r="AEF12" s="71"/>
      <c r="AEG12" s="71"/>
      <c r="AEH12" s="71"/>
      <c r="AEI12" s="71"/>
      <c r="AEJ12" s="71"/>
      <c r="AEK12" s="71"/>
      <c r="AEL12" s="71"/>
      <c r="AEM12" s="71"/>
      <c r="AEN12" s="71"/>
      <c r="AEO12" s="71"/>
      <c r="AEP12" s="71"/>
      <c r="AEQ12" s="71"/>
      <c r="AER12" s="71"/>
      <c r="AES12" s="71"/>
      <c r="AET12" s="71"/>
      <c r="AEU12" s="71"/>
      <c r="AEV12" s="71"/>
      <c r="AEW12" s="71"/>
      <c r="AEX12" s="71"/>
      <c r="AEY12" s="71"/>
      <c r="AEZ12" s="71"/>
      <c r="AFA12" s="71"/>
      <c r="AFB12" s="71"/>
      <c r="AFC12" s="71"/>
      <c r="AFD12" s="71"/>
      <c r="AFE12" s="71"/>
      <c r="AFF12" s="71"/>
      <c r="AFG12" s="71"/>
      <c r="AFH12" s="71"/>
      <c r="AFI12" s="71"/>
      <c r="AFJ12" s="71"/>
      <c r="AFK12" s="71"/>
      <c r="AFL12" s="71"/>
      <c r="AFM12" s="71"/>
      <c r="AFN12" s="71"/>
      <c r="AFO12" s="71"/>
      <c r="AFP12" s="71"/>
      <c r="AFQ12" s="71"/>
      <c r="AFR12" s="71"/>
      <c r="AFS12" s="71"/>
      <c r="AFT12" s="71"/>
      <c r="AFU12" s="71"/>
    </row>
    <row r="13" spans="1:853" s="28" customFormat="1" ht="29.45" customHeight="1" x14ac:dyDescent="0.2">
      <c r="A13" s="17">
        <f t="shared" ref="A13:A60" si="0">A12+1</f>
        <v>3</v>
      </c>
      <c r="B13" s="149" t="s">
        <v>187</v>
      </c>
      <c r="C13" s="289">
        <v>111627</v>
      </c>
      <c r="D13" s="289">
        <v>118479</v>
      </c>
      <c r="E13" s="289"/>
      <c r="F13" s="289"/>
      <c r="G13" s="289"/>
      <c r="H13" s="289"/>
      <c r="I13" s="289">
        <v>111627</v>
      </c>
      <c r="J13" s="289">
        <v>118479</v>
      </c>
      <c r="K13" s="288">
        <v>57693</v>
      </c>
      <c r="L13" s="288">
        <v>36708</v>
      </c>
      <c r="M13" s="288"/>
      <c r="N13" s="288"/>
      <c r="O13" s="288">
        <v>57693</v>
      </c>
      <c r="P13" s="288">
        <v>36708</v>
      </c>
      <c r="Q13" s="288">
        <v>24189</v>
      </c>
      <c r="R13" s="288">
        <v>18248</v>
      </c>
      <c r="S13" s="288"/>
      <c r="T13" s="288"/>
      <c r="U13" s="288">
        <v>24189</v>
      </c>
      <c r="V13" s="288">
        <v>18248</v>
      </c>
      <c r="W13" s="288">
        <v>3851</v>
      </c>
      <c r="X13" s="288">
        <v>5143</v>
      </c>
      <c r="Y13" s="288"/>
      <c r="Z13" s="288"/>
      <c r="AA13" s="288">
        <v>3851</v>
      </c>
      <c r="AB13" s="288">
        <v>5143</v>
      </c>
      <c r="AC13" s="288">
        <v>174</v>
      </c>
      <c r="AD13" s="288">
        <v>712</v>
      </c>
      <c r="AE13" s="288"/>
      <c r="AF13" s="288"/>
      <c r="AG13" s="288">
        <v>174</v>
      </c>
      <c r="AH13" s="288">
        <v>712</v>
      </c>
      <c r="AI13" s="288">
        <v>68564</v>
      </c>
      <c r="AJ13" s="288">
        <v>72780</v>
      </c>
      <c r="AK13" s="288"/>
      <c r="AL13" s="288"/>
      <c r="AM13" s="288">
        <v>68564</v>
      </c>
      <c r="AN13" s="288">
        <v>72780</v>
      </c>
      <c r="AO13" s="288">
        <v>16146</v>
      </c>
      <c r="AP13" s="288">
        <v>17067</v>
      </c>
      <c r="AQ13" s="288"/>
      <c r="AR13" s="288"/>
      <c r="AS13" s="288">
        <v>16146</v>
      </c>
      <c r="AT13" s="288">
        <v>17067</v>
      </c>
      <c r="AU13" s="288">
        <v>37759</v>
      </c>
      <c r="AV13" s="288">
        <v>39196</v>
      </c>
      <c r="AW13" s="288">
        <v>31409</v>
      </c>
      <c r="AX13" s="288">
        <v>32251</v>
      </c>
      <c r="AY13" s="288">
        <v>6350</v>
      </c>
      <c r="AZ13" s="288">
        <v>6945</v>
      </c>
      <c r="BA13" s="288"/>
      <c r="BB13" s="288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71"/>
      <c r="IA13" s="71"/>
      <c r="IB13" s="71"/>
      <c r="IC13" s="71"/>
      <c r="ID13" s="71"/>
      <c r="IE13" s="71"/>
      <c r="IF13" s="71"/>
      <c r="IG13" s="71"/>
      <c r="IH13" s="71"/>
      <c r="II13" s="71"/>
      <c r="IJ13" s="71"/>
      <c r="IK13" s="71"/>
      <c r="IL13" s="71"/>
      <c r="IM13" s="71"/>
      <c r="IN13" s="71"/>
      <c r="IO13" s="71"/>
      <c r="IP13" s="71"/>
      <c r="IQ13" s="71"/>
      <c r="IR13" s="71"/>
      <c r="IS13" s="71"/>
      <c r="IT13" s="71"/>
      <c r="IU13" s="71"/>
      <c r="IV13" s="71"/>
      <c r="IW13" s="71"/>
      <c r="IX13" s="71"/>
      <c r="IY13" s="71"/>
      <c r="IZ13" s="71"/>
      <c r="JA13" s="71"/>
      <c r="JB13" s="71"/>
      <c r="JC13" s="71"/>
      <c r="JD13" s="71"/>
      <c r="JE13" s="71"/>
      <c r="JF13" s="71"/>
      <c r="JG13" s="71"/>
      <c r="JH13" s="71"/>
      <c r="JI13" s="71"/>
      <c r="JJ13" s="71"/>
      <c r="JK13" s="71"/>
      <c r="JL13" s="71"/>
      <c r="JM13" s="71"/>
      <c r="JN13" s="71"/>
      <c r="JO13" s="71"/>
      <c r="JP13" s="71"/>
      <c r="JQ13" s="71"/>
      <c r="JR13" s="71"/>
      <c r="JS13" s="71"/>
      <c r="JT13" s="71"/>
      <c r="JU13" s="71"/>
      <c r="JV13" s="71"/>
      <c r="JW13" s="71"/>
      <c r="JX13" s="71"/>
      <c r="JY13" s="71"/>
      <c r="JZ13" s="71"/>
      <c r="KA13" s="71"/>
      <c r="KB13" s="71"/>
      <c r="KC13" s="71"/>
      <c r="KD13" s="71"/>
      <c r="KE13" s="71"/>
      <c r="KF13" s="71"/>
      <c r="KG13" s="71"/>
      <c r="KH13" s="71"/>
      <c r="KI13" s="71"/>
      <c r="KJ13" s="71"/>
      <c r="KK13" s="71"/>
      <c r="KL13" s="71"/>
      <c r="KM13" s="71"/>
      <c r="KN13" s="71"/>
      <c r="KO13" s="71"/>
      <c r="KP13" s="71"/>
      <c r="KQ13" s="71"/>
      <c r="KR13" s="71"/>
      <c r="KS13" s="71"/>
      <c r="KT13" s="71"/>
      <c r="KU13" s="71"/>
      <c r="KV13" s="71"/>
      <c r="KW13" s="71"/>
      <c r="KX13" s="71"/>
      <c r="KY13" s="71"/>
      <c r="KZ13" s="71"/>
      <c r="LA13" s="71"/>
      <c r="LB13" s="71"/>
      <c r="LC13" s="71"/>
      <c r="LD13" s="71"/>
      <c r="LE13" s="71"/>
      <c r="LF13" s="71"/>
      <c r="LG13" s="71"/>
      <c r="LH13" s="71"/>
      <c r="LI13" s="71"/>
      <c r="LJ13" s="71"/>
      <c r="LK13" s="71"/>
      <c r="LL13" s="71"/>
      <c r="LM13" s="71"/>
      <c r="LN13" s="71"/>
      <c r="LO13" s="71"/>
      <c r="LP13" s="71"/>
      <c r="LQ13" s="71"/>
      <c r="LR13" s="71"/>
      <c r="LS13" s="71"/>
      <c r="LT13" s="71"/>
      <c r="LU13" s="71"/>
      <c r="LV13" s="71"/>
      <c r="LW13" s="71"/>
      <c r="LX13" s="71"/>
      <c r="LY13" s="71"/>
      <c r="LZ13" s="71"/>
      <c r="MA13" s="71"/>
      <c r="MB13" s="71"/>
      <c r="MC13" s="71"/>
      <c r="MD13" s="71"/>
      <c r="ME13" s="71"/>
      <c r="MF13" s="71"/>
      <c r="MG13" s="71"/>
      <c r="MH13" s="71"/>
      <c r="MI13" s="71"/>
      <c r="MJ13" s="71"/>
      <c r="MK13" s="71"/>
      <c r="ML13" s="71"/>
      <c r="MM13" s="71"/>
      <c r="MN13" s="71"/>
      <c r="MO13" s="71"/>
      <c r="MP13" s="71"/>
      <c r="MQ13" s="71"/>
      <c r="MR13" s="71"/>
      <c r="MS13" s="71"/>
      <c r="MT13" s="71"/>
      <c r="MU13" s="71"/>
      <c r="MV13" s="71"/>
      <c r="MW13" s="71"/>
      <c r="MX13" s="71"/>
      <c r="MY13" s="71"/>
      <c r="MZ13" s="71"/>
      <c r="NA13" s="71"/>
      <c r="NB13" s="71"/>
      <c r="NC13" s="71"/>
      <c r="ND13" s="71"/>
      <c r="NE13" s="71"/>
      <c r="NF13" s="71"/>
      <c r="NG13" s="71"/>
      <c r="NH13" s="71"/>
      <c r="NI13" s="71"/>
      <c r="NJ13" s="71"/>
      <c r="NK13" s="71"/>
      <c r="NL13" s="71"/>
      <c r="NM13" s="71"/>
      <c r="NN13" s="71"/>
      <c r="NO13" s="71"/>
      <c r="NP13" s="71"/>
      <c r="NQ13" s="71"/>
      <c r="NR13" s="71"/>
      <c r="NS13" s="71"/>
      <c r="NT13" s="71"/>
      <c r="NU13" s="71"/>
      <c r="NV13" s="71"/>
      <c r="NW13" s="71"/>
      <c r="NX13" s="71"/>
      <c r="NY13" s="71"/>
      <c r="NZ13" s="71"/>
      <c r="OA13" s="71"/>
      <c r="OB13" s="71"/>
      <c r="OC13" s="71"/>
      <c r="OD13" s="71"/>
      <c r="OE13" s="71"/>
      <c r="OF13" s="71"/>
      <c r="OG13" s="71"/>
      <c r="OH13" s="71"/>
      <c r="OI13" s="71"/>
      <c r="OJ13" s="71"/>
      <c r="OK13" s="71"/>
      <c r="OL13" s="71"/>
      <c r="OM13" s="71"/>
      <c r="ON13" s="71"/>
      <c r="OO13" s="71"/>
      <c r="OP13" s="71"/>
      <c r="OQ13" s="71"/>
      <c r="OR13" s="71"/>
      <c r="OS13" s="71"/>
      <c r="OT13" s="71"/>
      <c r="OU13" s="71"/>
      <c r="OV13" s="71"/>
      <c r="OW13" s="71"/>
      <c r="OX13" s="71"/>
      <c r="OY13" s="71"/>
      <c r="OZ13" s="71"/>
      <c r="PA13" s="71"/>
      <c r="PB13" s="71"/>
      <c r="PC13" s="71"/>
      <c r="PD13" s="71"/>
      <c r="PE13" s="71"/>
      <c r="PF13" s="71"/>
      <c r="PG13" s="71"/>
      <c r="PH13" s="71"/>
      <c r="PI13" s="71"/>
      <c r="PJ13" s="71"/>
      <c r="PK13" s="71"/>
      <c r="PL13" s="71"/>
      <c r="PM13" s="71"/>
      <c r="PN13" s="71"/>
      <c r="PO13" s="71"/>
      <c r="PP13" s="71"/>
      <c r="PQ13" s="71"/>
      <c r="PR13" s="71"/>
      <c r="PS13" s="71"/>
      <c r="PT13" s="71"/>
      <c r="PU13" s="71"/>
      <c r="PV13" s="71"/>
      <c r="PW13" s="71"/>
      <c r="PX13" s="71"/>
      <c r="PY13" s="71"/>
      <c r="PZ13" s="71"/>
      <c r="QA13" s="71"/>
      <c r="QB13" s="71"/>
      <c r="QC13" s="71"/>
      <c r="QD13" s="71"/>
      <c r="QE13" s="71"/>
      <c r="QF13" s="71"/>
      <c r="QG13" s="71"/>
      <c r="QH13" s="71"/>
      <c r="QI13" s="71"/>
      <c r="QJ13" s="71"/>
      <c r="QK13" s="71"/>
      <c r="QL13" s="71"/>
      <c r="QM13" s="71"/>
      <c r="QN13" s="71"/>
      <c r="QO13" s="71"/>
      <c r="QP13" s="71"/>
      <c r="QQ13" s="71"/>
      <c r="QR13" s="71"/>
      <c r="QS13" s="71"/>
      <c r="QT13" s="71"/>
      <c r="QU13" s="71"/>
      <c r="QV13" s="71"/>
      <c r="QW13" s="71"/>
      <c r="QX13" s="71"/>
      <c r="QY13" s="71"/>
      <c r="QZ13" s="71"/>
      <c r="RA13" s="71"/>
      <c r="RB13" s="71"/>
      <c r="RC13" s="71"/>
      <c r="RD13" s="71"/>
      <c r="RE13" s="71"/>
      <c r="RF13" s="71"/>
      <c r="RG13" s="71"/>
      <c r="RH13" s="71"/>
      <c r="RI13" s="71"/>
      <c r="RJ13" s="71"/>
      <c r="RK13" s="71"/>
      <c r="RL13" s="71"/>
      <c r="RM13" s="71"/>
      <c r="RN13" s="71"/>
      <c r="RO13" s="71"/>
      <c r="RP13" s="71"/>
      <c r="RQ13" s="71"/>
      <c r="RR13" s="71"/>
      <c r="RS13" s="71"/>
      <c r="RT13" s="71"/>
      <c r="RU13" s="71"/>
      <c r="RV13" s="71"/>
      <c r="RW13" s="71"/>
      <c r="RX13" s="71"/>
      <c r="RY13" s="71"/>
      <c r="RZ13" s="71"/>
      <c r="SA13" s="71"/>
      <c r="SB13" s="71"/>
      <c r="SC13" s="71"/>
      <c r="SD13" s="71"/>
      <c r="SE13" s="71"/>
      <c r="SF13" s="71"/>
      <c r="SG13" s="71"/>
      <c r="SH13" s="71"/>
      <c r="SI13" s="71"/>
      <c r="SJ13" s="71"/>
      <c r="SK13" s="71"/>
      <c r="SL13" s="71"/>
      <c r="SM13" s="71"/>
      <c r="SN13" s="71"/>
      <c r="SO13" s="71"/>
      <c r="SP13" s="71"/>
      <c r="SQ13" s="71"/>
      <c r="SR13" s="71"/>
      <c r="SS13" s="71"/>
      <c r="ST13" s="71"/>
      <c r="SU13" s="71"/>
      <c r="SV13" s="71"/>
      <c r="SW13" s="71"/>
      <c r="SX13" s="71"/>
      <c r="SY13" s="71"/>
      <c r="SZ13" s="71"/>
      <c r="TA13" s="71"/>
      <c r="TB13" s="71"/>
      <c r="TC13" s="71"/>
      <c r="TD13" s="71"/>
      <c r="TE13" s="71"/>
      <c r="TF13" s="71"/>
      <c r="TG13" s="71"/>
      <c r="TH13" s="71"/>
      <c r="TI13" s="71"/>
      <c r="TJ13" s="71"/>
      <c r="TK13" s="71"/>
      <c r="TL13" s="71"/>
      <c r="TM13" s="71"/>
      <c r="TN13" s="71"/>
      <c r="TO13" s="71"/>
      <c r="TP13" s="71"/>
      <c r="TQ13" s="71"/>
      <c r="TR13" s="71"/>
      <c r="TS13" s="71"/>
      <c r="TT13" s="71"/>
      <c r="TU13" s="71"/>
      <c r="TV13" s="71"/>
      <c r="TW13" s="71"/>
      <c r="TX13" s="71"/>
      <c r="TY13" s="71"/>
      <c r="TZ13" s="71"/>
      <c r="UA13" s="71"/>
      <c r="UB13" s="71"/>
      <c r="UC13" s="71"/>
      <c r="UD13" s="71"/>
      <c r="UE13" s="71"/>
      <c r="UF13" s="71"/>
      <c r="UG13" s="71"/>
      <c r="UH13" s="71"/>
      <c r="UI13" s="71"/>
      <c r="UJ13" s="71"/>
      <c r="UK13" s="71"/>
      <c r="UL13" s="71"/>
      <c r="UM13" s="71"/>
      <c r="UN13" s="71"/>
      <c r="UO13" s="71"/>
      <c r="UP13" s="71"/>
      <c r="UQ13" s="71"/>
      <c r="UR13" s="71"/>
      <c r="US13" s="71"/>
      <c r="UT13" s="71"/>
      <c r="UU13" s="71"/>
      <c r="UV13" s="71"/>
      <c r="UW13" s="71"/>
      <c r="UX13" s="71"/>
      <c r="UY13" s="71"/>
      <c r="UZ13" s="71"/>
      <c r="VA13" s="71"/>
      <c r="VB13" s="71"/>
      <c r="VC13" s="71"/>
      <c r="VD13" s="71"/>
      <c r="VE13" s="71"/>
      <c r="VF13" s="71"/>
      <c r="VG13" s="71"/>
      <c r="VH13" s="71"/>
      <c r="VI13" s="71"/>
      <c r="VJ13" s="71"/>
      <c r="VK13" s="71"/>
      <c r="VL13" s="71"/>
      <c r="VM13" s="71"/>
      <c r="VN13" s="71"/>
      <c r="VO13" s="71"/>
      <c r="VP13" s="71"/>
      <c r="VQ13" s="71"/>
      <c r="VR13" s="71"/>
      <c r="VS13" s="71"/>
      <c r="VT13" s="71"/>
      <c r="VU13" s="71"/>
      <c r="VV13" s="71"/>
      <c r="VW13" s="71"/>
      <c r="VX13" s="71"/>
      <c r="VY13" s="71"/>
      <c r="VZ13" s="71"/>
      <c r="WA13" s="71"/>
      <c r="WB13" s="71"/>
      <c r="WC13" s="71"/>
      <c r="WD13" s="71"/>
      <c r="WE13" s="71"/>
      <c r="WF13" s="71"/>
      <c r="WG13" s="71"/>
      <c r="WH13" s="71"/>
      <c r="WI13" s="71"/>
      <c r="WJ13" s="71"/>
      <c r="WK13" s="71"/>
      <c r="WL13" s="71"/>
      <c r="WM13" s="71"/>
      <c r="WN13" s="71"/>
      <c r="WO13" s="71"/>
      <c r="WP13" s="71"/>
      <c r="WQ13" s="71"/>
      <c r="WR13" s="71"/>
      <c r="WS13" s="71"/>
      <c r="WT13" s="71"/>
      <c r="WU13" s="71"/>
      <c r="WV13" s="71"/>
      <c r="WW13" s="71"/>
      <c r="WX13" s="71"/>
      <c r="WY13" s="71"/>
      <c r="WZ13" s="71"/>
      <c r="XA13" s="71"/>
      <c r="XB13" s="71"/>
      <c r="XC13" s="71"/>
      <c r="XD13" s="71"/>
      <c r="XE13" s="71"/>
      <c r="XF13" s="71"/>
      <c r="XG13" s="71"/>
      <c r="XH13" s="71"/>
      <c r="XI13" s="71"/>
      <c r="XJ13" s="71"/>
      <c r="XK13" s="71"/>
      <c r="XL13" s="71"/>
      <c r="XM13" s="71"/>
      <c r="XN13" s="71"/>
      <c r="XO13" s="71"/>
      <c r="XP13" s="71"/>
      <c r="XQ13" s="71"/>
      <c r="XR13" s="71"/>
      <c r="XS13" s="71"/>
      <c r="XT13" s="71"/>
      <c r="XU13" s="71"/>
      <c r="XV13" s="71"/>
      <c r="XW13" s="71"/>
      <c r="XX13" s="71"/>
      <c r="XY13" s="71"/>
      <c r="XZ13" s="71"/>
      <c r="YA13" s="71"/>
      <c r="YB13" s="71"/>
      <c r="YC13" s="71"/>
      <c r="YD13" s="71"/>
      <c r="YE13" s="71"/>
      <c r="YF13" s="71"/>
      <c r="YG13" s="71"/>
      <c r="YH13" s="71"/>
      <c r="YI13" s="71"/>
      <c r="YJ13" s="71"/>
      <c r="YK13" s="71"/>
      <c r="YL13" s="71"/>
      <c r="YM13" s="71"/>
      <c r="YN13" s="71"/>
      <c r="YO13" s="71"/>
      <c r="YP13" s="71"/>
      <c r="YQ13" s="71"/>
      <c r="YR13" s="71"/>
      <c r="YS13" s="71"/>
      <c r="YT13" s="71"/>
      <c r="YU13" s="71"/>
      <c r="YV13" s="71"/>
      <c r="YW13" s="71"/>
      <c r="YX13" s="71"/>
      <c r="YY13" s="71"/>
      <c r="YZ13" s="71"/>
      <c r="ZA13" s="71"/>
      <c r="ZB13" s="71"/>
      <c r="ZC13" s="71"/>
      <c r="ZD13" s="71"/>
      <c r="ZE13" s="71"/>
      <c r="ZF13" s="71"/>
      <c r="ZG13" s="71"/>
      <c r="ZH13" s="71"/>
      <c r="ZI13" s="71"/>
      <c r="ZJ13" s="71"/>
      <c r="ZK13" s="71"/>
      <c r="ZL13" s="71"/>
      <c r="ZM13" s="71"/>
      <c r="ZN13" s="71"/>
      <c r="ZO13" s="71"/>
      <c r="ZP13" s="71"/>
      <c r="ZQ13" s="71"/>
      <c r="ZR13" s="71"/>
      <c r="ZS13" s="71"/>
      <c r="ZT13" s="71"/>
      <c r="ZU13" s="71"/>
      <c r="ZV13" s="71"/>
      <c r="ZW13" s="71"/>
      <c r="ZX13" s="71"/>
      <c r="ZY13" s="71"/>
      <c r="ZZ13" s="71"/>
      <c r="AAA13" s="71"/>
      <c r="AAB13" s="71"/>
      <c r="AAC13" s="71"/>
      <c r="AAD13" s="71"/>
      <c r="AAE13" s="71"/>
      <c r="AAF13" s="71"/>
      <c r="AAG13" s="71"/>
      <c r="AAH13" s="71"/>
      <c r="AAI13" s="71"/>
      <c r="AAJ13" s="71"/>
      <c r="AAK13" s="71"/>
      <c r="AAL13" s="71"/>
      <c r="AAM13" s="71"/>
      <c r="AAN13" s="71"/>
      <c r="AAO13" s="71"/>
      <c r="AAP13" s="71"/>
      <c r="AAQ13" s="71"/>
      <c r="AAR13" s="71"/>
      <c r="AAS13" s="71"/>
      <c r="AAT13" s="71"/>
      <c r="AAU13" s="71"/>
      <c r="AAV13" s="71"/>
      <c r="AAW13" s="71"/>
      <c r="AAX13" s="71"/>
      <c r="AAY13" s="71"/>
      <c r="AAZ13" s="71"/>
      <c r="ABA13" s="71"/>
      <c r="ABB13" s="71"/>
      <c r="ABC13" s="71"/>
      <c r="ABD13" s="71"/>
      <c r="ABE13" s="71"/>
      <c r="ABF13" s="71"/>
      <c r="ABG13" s="71"/>
      <c r="ABH13" s="71"/>
      <c r="ABI13" s="71"/>
      <c r="ABJ13" s="71"/>
      <c r="ABK13" s="71"/>
      <c r="ABL13" s="71"/>
      <c r="ABM13" s="71"/>
      <c r="ABN13" s="71"/>
      <c r="ABO13" s="71"/>
      <c r="ABP13" s="71"/>
      <c r="ABQ13" s="71"/>
      <c r="ABR13" s="71"/>
      <c r="ABS13" s="71"/>
      <c r="ABT13" s="71"/>
      <c r="ABU13" s="71"/>
      <c r="ABV13" s="71"/>
      <c r="ABW13" s="71"/>
      <c r="ABX13" s="71"/>
      <c r="ABY13" s="71"/>
      <c r="ABZ13" s="71"/>
      <c r="ACA13" s="71"/>
      <c r="ACB13" s="71"/>
      <c r="ACC13" s="71"/>
      <c r="ACD13" s="71"/>
      <c r="ACE13" s="71"/>
      <c r="ACF13" s="71"/>
      <c r="ACG13" s="71"/>
      <c r="ACH13" s="71"/>
      <c r="ACI13" s="71"/>
      <c r="ACJ13" s="71"/>
      <c r="ACK13" s="71"/>
      <c r="ACL13" s="71"/>
      <c r="ACM13" s="71"/>
      <c r="ACN13" s="71"/>
      <c r="ACO13" s="71"/>
      <c r="ACP13" s="71"/>
      <c r="ACQ13" s="71"/>
      <c r="ACR13" s="71"/>
      <c r="ACS13" s="71"/>
      <c r="ACT13" s="71"/>
      <c r="ACU13" s="71"/>
      <c r="ACV13" s="71"/>
      <c r="ACW13" s="71"/>
      <c r="ACX13" s="71"/>
      <c r="ACY13" s="71"/>
      <c r="ACZ13" s="71"/>
      <c r="ADA13" s="71"/>
      <c r="ADB13" s="71"/>
      <c r="ADC13" s="71"/>
      <c r="ADD13" s="71"/>
      <c r="ADE13" s="71"/>
      <c r="ADF13" s="71"/>
      <c r="ADG13" s="71"/>
      <c r="ADH13" s="71"/>
      <c r="ADI13" s="71"/>
      <c r="ADJ13" s="71"/>
      <c r="ADK13" s="71"/>
      <c r="ADL13" s="71"/>
      <c r="ADM13" s="71"/>
      <c r="ADN13" s="71"/>
      <c r="ADO13" s="71"/>
      <c r="ADP13" s="71"/>
      <c r="ADQ13" s="71"/>
      <c r="ADR13" s="71"/>
      <c r="ADS13" s="71"/>
      <c r="ADT13" s="71"/>
      <c r="ADU13" s="71"/>
      <c r="ADV13" s="71"/>
      <c r="ADW13" s="71"/>
      <c r="ADX13" s="71"/>
      <c r="ADY13" s="71"/>
      <c r="ADZ13" s="71"/>
      <c r="AEA13" s="71"/>
      <c r="AEB13" s="71"/>
      <c r="AEC13" s="71"/>
      <c r="AED13" s="71"/>
      <c r="AEE13" s="71"/>
      <c r="AEF13" s="71"/>
      <c r="AEG13" s="71"/>
      <c r="AEH13" s="71"/>
      <c r="AEI13" s="71"/>
      <c r="AEJ13" s="71"/>
      <c r="AEK13" s="71"/>
      <c r="AEL13" s="71"/>
      <c r="AEM13" s="71"/>
      <c r="AEN13" s="71"/>
      <c r="AEO13" s="71"/>
      <c r="AEP13" s="71"/>
      <c r="AEQ13" s="71"/>
      <c r="AER13" s="71"/>
      <c r="AES13" s="71"/>
      <c r="AET13" s="71"/>
      <c r="AEU13" s="71"/>
      <c r="AEV13" s="71"/>
      <c r="AEW13" s="71"/>
      <c r="AEX13" s="71"/>
      <c r="AEY13" s="71"/>
      <c r="AEZ13" s="71"/>
      <c r="AFA13" s="71"/>
      <c r="AFB13" s="71"/>
      <c r="AFC13" s="71"/>
      <c r="AFD13" s="71"/>
      <c r="AFE13" s="71"/>
      <c r="AFF13" s="71"/>
      <c r="AFG13" s="71"/>
      <c r="AFH13" s="71"/>
      <c r="AFI13" s="71"/>
      <c r="AFJ13" s="71"/>
      <c r="AFK13" s="71"/>
      <c r="AFL13" s="71"/>
      <c r="AFM13" s="71"/>
      <c r="AFN13" s="71"/>
      <c r="AFO13" s="71"/>
      <c r="AFP13" s="71"/>
      <c r="AFQ13" s="71"/>
      <c r="AFR13" s="71"/>
      <c r="AFS13" s="71"/>
      <c r="AFT13" s="71"/>
      <c r="AFU13" s="71"/>
    </row>
    <row r="14" spans="1:853" s="46" customFormat="1" ht="31.15" customHeight="1" x14ac:dyDescent="0.2">
      <c r="A14" s="17">
        <f t="shared" si="0"/>
        <v>4</v>
      </c>
      <c r="B14" s="142" t="s">
        <v>188</v>
      </c>
      <c r="C14" s="281">
        <v>126918</v>
      </c>
      <c r="D14" s="281">
        <v>128036</v>
      </c>
      <c r="E14" s="281">
        <v>25989</v>
      </c>
      <c r="F14" s="281">
        <v>27194</v>
      </c>
      <c r="G14" s="281">
        <v>4280</v>
      </c>
      <c r="H14" s="281">
        <v>4285</v>
      </c>
      <c r="I14" s="281">
        <v>96649</v>
      </c>
      <c r="J14" s="281">
        <v>96557</v>
      </c>
      <c r="K14" s="281">
        <v>67170</v>
      </c>
      <c r="L14" s="281">
        <v>67156</v>
      </c>
      <c r="M14" s="281">
        <v>21426</v>
      </c>
      <c r="N14" s="281">
        <v>18114</v>
      </c>
      <c r="O14" s="281">
        <v>45744</v>
      </c>
      <c r="P14" s="281">
        <v>49042</v>
      </c>
      <c r="Q14" s="281">
        <v>27906</v>
      </c>
      <c r="R14" s="281">
        <v>25675</v>
      </c>
      <c r="S14" s="281">
        <v>9006</v>
      </c>
      <c r="T14" s="281">
        <v>9108</v>
      </c>
      <c r="U14" s="281">
        <v>18900</v>
      </c>
      <c r="V14" s="281">
        <v>16567</v>
      </c>
      <c r="W14" s="281">
        <v>4430</v>
      </c>
      <c r="X14" s="281">
        <v>6211</v>
      </c>
      <c r="Y14" s="281">
        <v>3035</v>
      </c>
      <c r="Z14" s="281">
        <v>5381</v>
      </c>
      <c r="AA14" s="281">
        <v>1395</v>
      </c>
      <c r="AB14" s="281">
        <v>830</v>
      </c>
      <c r="AC14" s="281">
        <v>2965</v>
      </c>
      <c r="AD14" s="281">
        <v>2621</v>
      </c>
      <c r="AE14" s="281">
        <v>2883</v>
      </c>
      <c r="AF14" s="281">
        <v>2606</v>
      </c>
      <c r="AG14" s="281">
        <v>82</v>
      </c>
      <c r="AH14" s="281">
        <v>15</v>
      </c>
      <c r="AI14" s="281">
        <v>108866</v>
      </c>
      <c r="AJ14" s="281">
        <v>109843</v>
      </c>
      <c r="AK14" s="281">
        <v>29663</v>
      </c>
      <c r="AL14" s="281">
        <v>34399</v>
      </c>
      <c r="AM14" s="281">
        <v>79203</v>
      </c>
      <c r="AN14" s="281">
        <v>75444</v>
      </c>
      <c r="AO14" s="281">
        <v>19139</v>
      </c>
      <c r="AP14" s="281">
        <v>16626</v>
      </c>
      <c r="AQ14" s="281">
        <v>3751</v>
      </c>
      <c r="AR14" s="281">
        <v>4464</v>
      </c>
      <c r="AS14" s="281">
        <v>15388</v>
      </c>
      <c r="AT14" s="281">
        <v>12162</v>
      </c>
      <c r="AU14" s="281">
        <v>55401</v>
      </c>
      <c r="AV14" s="281">
        <v>54106</v>
      </c>
      <c r="AW14" s="281">
        <v>44741</v>
      </c>
      <c r="AX14" s="281">
        <v>39845</v>
      </c>
      <c r="AY14" s="281">
        <v>10295</v>
      </c>
      <c r="AZ14" s="281">
        <v>13610</v>
      </c>
      <c r="BA14" s="281">
        <v>365</v>
      </c>
      <c r="BB14" s="281">
        <v>651</v>
      </c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  <c r="IL14" s="71"/>
      <c r="IM14" s="71"/>
      <c r="IN14" s="71"/>
      <c r="IO14" s="71"/>
      <c r="IP14" s="71"/>
      <c r="IQ14" s="71"/>
      <c r="IR14" s="71"/>
      <c r="IS14" s="71"/>
      <c r="IT14" s="71"/>
      <c r="IU14" s="71"/>
      <c r="IV14" s="71"/>
      <c r="IW14" s="71"/>
      <c r="IX14" s="71"/>
      <c r="IY14" s="71"/>
      <c r="IZ14" s="71"/>
      <c r="JA14" s="71"/>
      <c r="JB14" s="71"/>
      <c r="JC14" s="71"/>
      <c r="JD14" s="71"/>
      <c r="JE14" s="71"/>
      <c r="JF14" s="71"/>
      <c r="JG14" s="71"/>
      <c r="JH14" s="71"/>
      <c r="JI14" s="71"/>
      <c r="JJ14" s="71"/>
      <c r="JK14" s="71"/>
      <c r="JL14" s="71"/>
      <c r="JM14" s="71"/>
      <c r="JN14" s="71"/>
      <c r="JO14" s="71"/>
      <c r="JP14" s="71"/>
      <c r="JQ14" s="71"/>
      <c r="JR14" s="71"/>
      <c r="JS14" s="71"/>
      <c r="JT14" s="71"/>
      <c r="JU14" s="71"/>
      <c r="JV14" s="71"/>
      <c r="JW14" s="71"/>
      <c r="JX14" s="71"/>
      <c r="JY14" s="71"/>
      <c r="JZ14" s="71"/>
      <c r="KA14" s="71"/>
      <c r="KB14" s="71"/>
      <c r="KC14" s="71"/>
      <c r="KD14" s="71"/>
      <c r="KE14" s="71"/>
      <c r="KF14" s="71"/>
      <c r="KG14" s="71"/>
      <c r="KH14" s="71"/>
      <c r="KI14" s="71"/>
      <c r="KJ14" s="71"/>
      <c r="KK14" s="71"/>
      <c r="KL14" s="71"/>
      <c r="KM14" s="71"/>
      <c r="KN14" s="71"/>
      <c r="KO14" s="71"/>
      <c r="KP14" s="71"/>
      <c r="KQ14" s="71"/>
      <c r="KR14" s="71"/>
      <c r="KS14" s="71"/>
      <c r="KT14" s="71"/>
      <c r="KU14" s="71"/>
      <c r="KV14" s="71"/>
      <c r="KW14" s="71"/>
      <c r="KX14" s="71"/>
      <c r="KY14" s="71"/>
      <c r="KZ14" s="71"/>
      <c r="LA14" s="71"/>
      <c r="LB14" s="71"/>
      <c r="LC14" s="71"/>
      <c r="LD14" s="71"/>
      <c r="LE14" s="71"/>
      <c r="LF14" s="71"/>
      <c r="LG14" s="71"/>
      <c r="LH14" s="71"/>
      <c r="LI14" s="71"/>
      <c r="LJ14" s="71"/>
      <c r="LK14" s="71"/>
      <c r="LL14" s="71"/>
      <c r="LM14" s="71"/>
      <c r="LN14" s="71"/>
      <c r="LO14" s="71"/>
      <c r="LP14" s="71"/>
      <c r="LQ14" s="71"/>
      <c r="LR14" s="71"/>
      <c r="LS14" s="71"/>
      <c r="LT14" s="71"/>
      <c r="LU14" s="71"/>
      <c r="LV14" s="71"/>
      <c r="LW14" s="71"/>
      <c r="LX14" s="71"/>
      <c r="LY14" s="71"/>
      <c r="LZ14" s="71"/>
      <c r="MA14" s="71"/>
      <c r="MB14" s="71"/>
      <c r="MC14" s="71"/>
      <c r="MD14" s="71"/>
      <c r="ME14" s="71"/>
      <c r="MF14" s="71"/>
      <c r="MG14" s="71"/>
      <c r="MH14" s="71"/>
      <c r="MI14" s="71"/>
      <c r="MJ14" s="71"/>
      <c r="MK14" s="71"/>
      <c r="ML14" s="71"/>
      <c r="MM14" s="71"/>
      <c r="MN14" s="71"/>
      <c r="MO14" s="71"/>
      <c r="MP14" s="71"/>
      <c r="MQ14" s="71"/>
      <c r="MR14" s="71"/>
      <c r="MS14" s="71"/>
      <c r="MT14" s="71"/>
      <c r="MU14" s="71"/>
      <c r="MV14" s="71"/>
      <c r="MW14" s="71"/>
      <c r="MX14" s="71"/>
      <c r="MY14" s="71"/>
      <c r="MZ14" s="71"/>
      <c r="NA14" s="71"/>
      <c r="NB14" s="71"/>
      <c r="NC14" s="71"/>
      <c r="ND14" s="71"/>
      <c r="NE14" s="71"/>
      <c r="NF14" s="71"/>
      <c r="NG14" s="71"/>
      <c r="NH14" s="71"/>
      <c r="NI14" s="71"/>
      <c r="NJ14" s="71"/>
      <c r="NK14" s="71"/>
      <c r="NL14" s="71"/>
      <c r="NM14" s="71"/>
      <c r="NN14" s="71"/>
      <c r="NO14" s="71"/>
      <c r="NP14" s="71"/>
      <c r="NQ14" s="71"/>
      <c r="NR14" s="71"/>
      <c r="NS14" s="71"/>
      <c r="NT14" s="71"/>
      <c r="NU14" s="71"/>
      <c r="NV14" s="71"/>
      <c r="NW14" s="71"/>
      <c r="NX14" s="71"/>
      <c r="NY14" s="71"/>
      <c r="NZ14" s="71"/>
      <c r="OA14" s="71"/>
      <c r="OB14" s="71"/>
      <c r="OC14" s="71"/>
      <c r="OD14" s="71"/>
      <c r="OE14" s="71"/>
      <c r="OF14" s="71"/>
      <c r="OG14" s="71"/>
      <c r="OH14" s="71"/>
      <c r="OI14" s="71"/>
      <c r="OJ14" s="71"/>
      <c r="OK14" s="71"/>
      <c r="OL14" s="71"/>
      <c r="OM14" s="71"/>
      <c r="ON14" s="71"/>
      <c r="OO14" s="71"/>
      <c r="OP14" s="71"/>
      <c r="OQ14" s="71"/>
      <c r="OR14" s="71"/>
      <c r="OS14" s="71"/>
      <c r="OT14" s="71"/>
      <c r="OU14" s="71"/>
      <c r="OV14" s="71"/>
      <c r="OW14" s="71"/>
      <c r="OX14" s="71"/>
      <c r="OY14" s="71"/>
      <c r="OZ14" s="71"/>
      <c r="PA14" s="71"/>
      <c r="PB14" s="71"/>
      <c r="PC14" s="71"/>
      <c r="PD14" s="71"/>
      <c r="PE14" s="71"/>
      <c r="PF14" s="71"/>
      <c r="PG14" s="71"/>
      <c r="PH14" s="71"/>
      <c r="PI14" s="71"/>
      <c r="PJ14" s="71"/>
      <c r="PK14" s="71"/>
      <c r="PL14" s="71"/>
      <c r="PM14" s="71"/>
      <c r="PN14" s="71"/>
      <c r="PO14" s="71"/>
      <c r="PP14" s="71"/>
      <c r="PQ14" s="71"/>
      <c r="PR14" s="71"/>
      <c r="PS14" s="71"/>
      <c r="PT14" s="71"/>
      <c r="PU14" s="71"/>
      <c r="PV14" s="71"/>
      <c r="PW14" s="71"/>
      <c r="PX14" s="71"/>
      <c r="PY14" s="71"/>
      <c r="PZ14" s="71"/>
      <c r="QA14" s="71"/>
      <c r="QB14" s="71"/>
      <c r="QC14" s="71"/>
      <c r="QD14" s="71"/>
      <c r="QE14" s="71"/>
      <c r="QF14" s="71"/>
      <c r="QG14" s="71"/>
      <c r="QH14" s="71"/>
      <c r="QI14" s="71"/>
      <c r="QJ14" s="71"/>
      <c r="QK14" s="71"/>
      <c r="QL14" s="71"/>
      <c r="QM14" s="71"/>
      <c r="QN14" s="71"/>
      <c r="QO14" s="71"/>
      <c r="QP14" s="71"/>
      <c r="QQ14" s="71"/>
      <c r="QR14" s="71"/>
      <c r="QS14" s="71"/>
      <c r="QT14" s="71"/>
      <c r="QU14" s="71"/>
      <c r="QV14" s="71"/>
      <c r="QW14" s="71"/>
      <c r="QX14" s="71"/>
      <c r="QY14" s="71"/>
      <c r="QZ14" s="71"/>
      <c r="RA14" s="71"/>
      <c r="RB14" s="71"/>
      <c r="RC14" s="71"/>
      <c r="RD14" s="71"/>
      <c r="RE14" s="71"/>
      <c r="RF14" s="71"/>
      <c r="RG14" s="71"/>
      <c r="RH14" s="71"/>
      <c r="RI14" s="71"/>
      <c r="RJ14" s="71"/>
      <c r="RK14" s="71"/>
      <c r="RL14" s="71"/>
      <c r="RM14" s="71"/>
      <c r="RN14" s="71"/>
      <c r="RO14" s="71"/>
      <c r="RP14" s="71"/>
      <c r="RQ14" s="71"/>
      <c r="RR14" s="71"/>
      <c r="RS14" s="71"/>
      <c r="RT14" s="71"/>
      <c r="RU14" s="71"/>
      <c r="RV14" s="71"/>
      <c r="RW14" s="71"/>
      <c r="RX14" s="71"/>
      <c r="RY14" s="71"/>
      <c r="RZ14" s="71"/>
      <c r="SA14" s="71"/>
      <c r="SB14" s="71"/>
      <c r="SC14" s="71"/>
      <c r="SD14" s="71"/>
      <c r="SE14" s="71"/>
      <c r="SF14" s="71"/>
      <c r="SG14" s="71"/>
      <c r="SH14" s="71"/>
      <c r="SI14" s="71"/>
      <c r="SJ14" s="71"/>
      <c r="SK14" s="71"/>
      <c r="SL14" s="71"/>
      <c r="SM14" s="71"/>
      <c r="SN14" s="71"/>
      <c r="SO14" s="71"/>
      <c r="SP14" s="71"/>
      <c r="SQ14" s="71"/>
      <c r="SR14" s="71"/>
      <c r="SS14" s="71"/>
      <c r="ST14" s="71"/>
      <c r="SU14" s="71"/>
      <c r="SV14" s="71"/>
      <c r="SW14" s="71"/>
      <c r="SX14" s="71"/>
      <c r="SY14" s="71"/>
      <c r="SZ14" s="71"/>
      <c r="TA14" s="71"/>
      <c r="TB14" s="71"/>
      <c r="TC14" s="71"/>
      <c r="TD14" s="71"/>
      <c r="TE14" s="71"/>
      <c r="TF14" s="71"/>
      <c r="TG14" s="71"/>
      <c r="TH14" s="71"/>
      <c r="TI14" s="71"/>
      <c r="TJ14" s="71"/>
      <c r="TK14" s="71"/>
      <c r="TL14" s="71"/>
      <c r="TM14" s="71"/>
      <c r="TN14" s="71"/>
      <c r="TO14" s="71"/>
      <c r="TP14" s="71"/>
      <c r="TQ14" s="71"/>
      <c r="TR14" s="71"/>
      <c r="TS14" s="71"/>
      <c r="TT14" s="71"/>
      <c r="TU14" s="71"/>
      <c r="TV14" s="71"/>
      <c r="TW14" s="71"/>
      <c r="TX14" s="71"/>
      <c r="TY14" s="71"/>
      <c r="TZ14" s="71"/>
      <c r="UA14" s="71"/>
      <c r="UB14" s="71"/>
      <c r="UC14" s="71"/>
      <c r="UD14" s="71"/>
      <c r="UE14" s="71"/>
      <c r="UF14" s="71"/>
      <c r="UG14" s="71"/>
      <c r="UH14" s="71"/>
      <c r="UI14" s="71"/>
      <c r="UJ14" s="71"/>
      <c r="UK14" s="71"/>
      <c r="UL14" s="71"/>
      <c r="UM14" s="71"/>
      <c r="UN14" s="71"/>
      <c r="UO14" s="71"/>
      <c r="UP14" s="71"/>
      <c r="UQ14" s="71"/>
      <c r="UR14" s="71"/>
      <c r="US14" s="71"/>
      <c r="UT14" s="71"/>
      <c r="UU14" s="71"/>
      <c r="UV14" s="71"/>
      <c r="UW14" s="71"/>
      <c r="UX14" s="71"/>
      <c r="UY14" s="71"/>
      <c r="UZ14" s="71"/>
      <c r="VA14" s="71"/>
      <c r="VB14" s="71"/>
      <c r="VC14" s="71"/>
      <c r="VD14" s="71"/>
      <c r="VE14" s="71"/>
      <c r="VF14" s="71"/>
      <c r="VG14" s="71"/>
      <c r="VH14" s="71"/>
      <c r="VI14" s="71"/>
      <c r="VJ14" s="71"/>
      <c r="VK14" s="71"/>
      <c r="VL14" s="71"/>
      <c r="VM14" s="71"/>
      <c r="VN14" s="71"/>
      <c r="VO14" s="71"/>
      <c r="VP14" s="71"/>
      <c r="VQ14" s="71"/>
      <c r="VR14" s="71"/>
      <c r="VS14" s="71"/>
      <c r="VT14" s="71"/>
      <c r="VU14" s="71"/>
      <c r="VV14" s="71"/>
      <c r="VW14" s="71"/>
      <c r="VX14" s="71"/>
      <c r="VY14" s="71"/>
      <c r="VZ14" s="71"/>
      <c r="WA14" s="71"/>
      <c r="WB14" s="71"/>
      <c r="WC14" s="71"/>
      <c r="WD14" s="71"/>
      <c r="WE14" s="71"/>
      <c r="WF14" s="71"/>
      <c r="WG14" s="71"/>
      <c r="WH14" s="71"/>
      <c r="WI14" s="71"/>
      <c r="WJ14" s="71"/>
      <c r="WK14" s="71"/>
      <c r="WL14" s="71"/>
      <c r="WM14" s="71"/>
      <c r="WN14" s="71"/>
      <c r="WO14" s="71"/>
      <c r="WP14" s="71"/>
      <c r="WQ14" s="71"/>
      <c r="WR14" s="71"/>
      <c r="WS14" s="71"/>
      <c r="WT14" s="71"/>
      <c r="WU14" s="71"/>
      <c r="WV14" s="71"/>
      <c r="WW14" s="71"/>
      <c r="WX14" s="71"/>
      <c r="WY14" s="71"/>
      <c r="WZ14" s="71"/>
      <c r="XA14" s="71"/>
      <c r="XB14" s="71"/>
      <c r="XC14" s="71"/>
      <c r="XD14" s="71"/>
      <c r="XE14" s="71"/>
      <c r="XF14" s="71"/>
      <c r="XG14" s="71"/>
      <c r="XH14" s="71"/>
      <c r="XI14" s="71"/>
      <c r="XJ14" s="71"/>
      <c r="XK14" s="71"/>
      <c r="XL14" s="71"/>
      <c r="XM14" s="71"/>
      <c r="XN14" s="71"/>
      <c r="XO14" s="71"/>
      <c r="XP14" s="71"/>
      <c r="XQ14" s="71"/>
      <c r="XR14" s="71"/>
      <c r="XS14" s="71"/>
      <c r="XT14" s="71"/>
      <c r="XU14" s="71"/>
      <c r="XV14" s="71"/>
      <c r="XW14" s="71"/>
      <c r="XX14" s="71"/>
      <c r="XY14" s="71"/>
      <c r="XZ14" s="71"/>
      <c r="YA14" s="71"/>
      <c r="YB14" s="71"/>
      <c r="YC14" s="71"/>
      <c r="YD14" s="71"/>
      <c r="YE14" s="71"/>
      <c r="YF14" s="71"/>
      <c r="YG14" s="71"/>
      <c r="YH14" s="71"/>
      <c r="YI14" s="71"/>
      <c r="YJ14" s="71"/>
      <c r="YK14" s="71"/>
      <c r="YL14" s="71"/>
      <c r="YM14" s="71"/>
      <c r="YN14" s="71"/>
      <c r="YO14" s="71"/>
      <c r="YP14" s="71"/>
      <c r="YQ14" s="71"/>
      <c r="YR14" s="71"/>
      <c r="YS14" s="71"/>
      <c r="YT14" s="71"/>
      <c r="YU14" s="71"/>
      <c r="YV14" s="71"/>
      <c r="YW14" s="71"/>
      <c r="YX14" s="71"/>
      <c r="YY14" s="71"/>
      <c r="YZ14" s="71"/>
      <c r="ZA14" s="71"/>
      <c r="ZB14" s="71"/>
      <c r="ZC14" s="71"/>
      <c r="ZD14" s="71"/>
      <c r="ZE14" s="71"/>
      <c r="ZF14" s="71"/>
      <c r="ZG14" s="71"/>
      <c r="ZH14" s="71"/>
      <c r="ZI14" s="71"/>
      <c r="ZJ14" s="71"/>
      <c r="ZK14" s="71"/>
      <c r="ZL14" s="71"/>
      <c r="ZM14" s="71"/>
      <c r="ZN14" s="71"/>
      <c r="ZO14" s="71"/>
      <c r="ZP14" s="71"/>
      <c r="ZQ14" s="71"/>
      <c r="ZR14" s="71"/>
      <c r="ZS14" s="71"/>
      <c r="ZT14" s="71"/>
      <c r="ZU14" s="71"/>
      <c r="ZV14" s="71"/>
      <c r="ZW14" s="71"/>
      <c r="ZX14" s="71"/>
      <c r="ZY14" s="71"/>
      <c r="ZZ14" s="71"/>
      <c r="AAA14" s="71"/>
      <c r="AAB14" s="71"/>
      <c r="AAC14" s="71"/>
      <c r="AAD14" s="71"/>
      <c r="AAE14" s="71"/>
      <c r="AAF14" s="71"/>
      <c r="AAG14" s="71"/>
      <c r="AAH14" s="71"/>
      <c r="AAI14" s="71"/>
      <c r="AAJ14" s="71"/>
      <c r="AAK14" s="71"/>
      <c r="AAL14" s="71"/>
      <c r="AAM14" s="71"/>
      <c r="AAN14" s="71"/>
      <c r="AAO14" s="71"/>
      <c r="AAP14" s="71"/>
      <c r="AAQ14" s="71"/>
      <c r="AAR14" s="71"/>
      <c r="AAS14" s="71"/>
      <c r="AAT14" s="71"/>
      <c r="AAU14" s="71"/>
      <c r="AAV14" s="71"/>
      <c r="AAW14" s="71"/>
      <c r="AAX14" s="71"/>
      <c r="AAY14" s="71"/>
      <c r="AAZ14" s="71"/>
      <c r="ABA14" s="71"/>
      <c r="ABB14" s="71"/>
      <c r="ABC14" s="71"/>
      <c r="ABD14" s="71"/>
      <c r="ABE14" s="71"/>
      <c r="ABF14" s="71"/>
      <c r="ABG14" s="71"/>
      <c r="ABH14" s="71"/>
      <c r="ABI14" s="71"/>
      <c r="ABJ14" s="71"/>
      <c r="ABK14" s="71"/>
      <c r="ABL14" s="71"/>
      <c r="ABM14" s="71"/>
      <c r="ABN14" s="71"/>
      <c r="ABO14" s="71"/>
      <c r="ABP14" s="71"/>
      <c r="ABQ14" s="71"/>
      <c r="ABR14" s="71"/>
      <c r="ABS14" s="71"/>
      <c r="ABT14" s="71"/>
      <c r="ABU14" s="71"/>
      <c r="ABV14" s="71"/>
      <c r="ABW14" s="71"/>
      <c r="ABX14" s="71"/>
      <c r="ABY14" s="71"/>
      <c r="ABZ14" s="71"/>
      <c r="ACA14" s="71"/>
      <c r="ACB14" s="71"/>
      <c r="ACC14" s="71"/>
      <c r="ACD14" s="71"/>
      <c r="ACE14" s="71"/>
      <c r="ACF14" s="71"/>
      <c r="ACG14" s="71"/>
      <c r="ACH14" s="71"/>
      <c r="ACI14" s="71"/>
      <c r="ACJ14" s="71"/>
      <c r="ACK14" s="71"/>
      <c r="ACL14" s="71"/>
      <c r="ACM14" s="71"/>
      <c r="ACN14" s="71"/>
      <c r="ACO14" s="71"/>
      <c r="ACP14" s="71"/>
      <c r="ACQ14" s="71"/>
      <c r="ACR14" s="71"/>
      <c r="ACS14" s="71"/>
      <c r="ACT14" s="71"/>
      <c r="ACU14" s="71"/>
      <c r="ACV14" s="71"/>
      <c r="ACW14" s="71"/>
      <c r="ACX14" s="71"/>
      <c r="ACY14" s="71"/>
      <c r="ACZ14" s="71"/>
      <c r="ADA14" s="71"/>
      <c r="ADB14" s="71"/>
      <c r="ADC14" s="71"/>
      <c r="ADD14" s="71"/>
      <c r="ADE14" s="71"/>
      <c r="ADF14" s="71"/>
      <c r="ADG14" s="71"/>
      <c r="ADH14" s="71"/>
      <c r="ADI14" s="71"/>
      <c r="ADJ14" s="71"/>
      <c r="ADK14" s="71"/>
      <c r="ADL14" s="71"/>
      <c r="ADM14" s="71"/>
      <c r="ADN14" s="71"/>
      <c r="ADO14" s="71"/>
      <c r="ADP14" s="71"/>
      <c r="ADQ14" s="71"/>
      <c r="ADR14" s="71"/>
      <c r="ADS14" s="71"/>
      <c r="ADT14" s="71"/>
      <c r="ADU14" s="71"/>
      <c r="ADV14" s="71"/>
      <c r="ADW14" s="71"/>
      <c r="ADX14" s="71"/>
      <c r="ADY14" s="71"/>
      <c r="ADZ14" s="71"/>
      <c r="AEA14" s="71"/>
      <c r="AEB14" s="71"/>
      <c r="AEC14" s="71"/>
      <c r="AED14" s="71"/>
      <c r="AEE14" s="71"/>
      <c r="AEF14" s="71"/>
      <c r="AEG14" s="71"/>
      <c r="AEH14" s="71"/>
      <c r="AEI14" s="71"/>
      <c r="AEJ14" s="71"/>
      <c r="AEK14" s="71"/>
      <c r="AEL14" s="71"/>
      <c r="AEM14" s="71"/>
      <c r="AEN14" s="71"/>
      <c r="AEO14" s="71"/>
      <c r="AEP14" s="71"/>
      <c r="AEQ14" s="71"/>
      <c r="AER14" s="71"/>
      <c r="AES14" s="71"/>
      <c r="AET14" s="71"/>
      <c r="AEU14" s="71"/>
      <c r="AEV14" s="71"/>
      <c r="AEW14" s="71"/>
      <c r="AEX14" s="71"/>
      <c r="AEY14" s="71"/>
      <c r="AEZ14" s="71"/>
      <c r="AFA14" s="71"/>
      <c r="AFB14" s="71"/>
      <c r="AFC14" s="71"/>
      <c r="AFD14" s="71"/>
      <c r="AFE14" s="71"/>
      <c r="AFF14" s="71"/>
      <c r="AFG14" s="71"/>
      <c r="AFH14" s="71"/>
      <c r="AFI14" s="71"/>
      <c r="AFJ14" s="71"/>
      <c r="AFK14" s="71"/>
      <c r="AFL14" s="71"/>
      <c r="AFM14" s="71"/>
      <c r="AFN14" s="71"/>
      <c r="AFO14" s="71"/>
      <c r="AFP14" s="71"/>
      <c r="AFQ14" s="71"/>
      <c r="AFR14" s="71"/>
      <c r="AFS14" s="71"/>
      <c r="AFT14" s="71"/>
      <c r="AFU14" s="71"/>
    </row>
    <row r="15" spans="1:853" x14ac:dyDescent="0.25">
      <c r="A15" s="17">
        <f t="shared" si="0"/>
        <v>5</v>
      </c>
      <c r="B15" s="144" t="s">
        <v>189</v>
      </c>
      <c r="C15" s="290">
        <v>64527</v>
      </c>
      <c r="D15" s="290">
        <v>66049</v>
      </c>
      <c r="E15" s="290">
        <v>56469</v>
      </c>
      <c r="F15" s="290">
        <v>57234</v>
      </c>
      <c r="G15" s="290">
        <v>8058</v>
      </c>
      <c r="H15" s="290">
        <v>8815</v>
      </c>
      <c r="I15" s="290"/>
      <c r="J15" s="290"/>
      <c r="K15" s="291">
        <v>39246</v>
      </c>
      <c r="L15" s="291">
        <v>36915</v>
      </c>
      <c r="M15" s="291">
        <v>39246</v>
      </c>
      <c r="N15" s="291">
        <v>36915</v>
      </c>
      <c r="O15" s="292"/>
      <c r="P15" s="292"/>
      <c r="Q15" s="291">
        <v>20703</v>
      </c>
      <c r="R15" s="291">
        <v>10629</v>
      </c>
      <c r="S15" s="291">
        <v>20703</v>
      </c>
      <c r="T15" s="291">
        <v>10629</v>
      </c>
      <c r="U15" s="292"/>
      <c r="V15" s="292"/>
      <c r="W15" s="291">
        <v>20408</v>
      </c>
      <c r="X15" s="291">
        <v>18751</v>
      </c>
      <c r="Y15" s="291">
        <v>20408</v>
      </c>
      <c r="Z15" s="291">
        <v>18751</v>
      </c>
      <c r="AA15" s="291"/>
      <c r="AB15" s="291"/>
      <c r="AC15" s="291">
        <v>6593</v>
      </c>
      <c r="AD15" s="291">
        <v>7090</v>
      </c>
      <c r="AE15" s="291">
        <v>6593</v>
      </c>
      <c r="AF15" s="291">
        <v>7090</v>
      </c>
      <c r="AG15" s="291"/>
      <c r="AH15" s="291"/>
      <c r="AI15" s="291">
        <v>61300</v>
      </c>
      <c r="AJ15" s="291">
        <v>54153</v>
      </c>
      <c r="AK15" s="291">
        <v>61300</v>
      </c>
      <c r="AL15" s="291">
        <v>54153</v>
      </c>
      <c r="AM15" s="291"/>
      <c r="AN15" s="291"/>
      <c r="AO15" s="291">
        <v>12813</v>
      </c>
      <c r="AP15" s="291">
        <v>14406</v>
      </c>
      <c r="AQ15" s="291">
        <v>12813</v>
      </c>
      <c r="AR15" s="291">
        <v>14406</v>
      </c>
      <c r="AS15" s="291"/>
      <c r="AT15" s="291"/>
      <c r="AU15" s="291">
        <v>20856</v>
      </c>
      <c r="AV15" s="291">
        <v>20600</v>
      </c>
      <c r="AW15" s="291">
        <v>18168</v>
      </c>
      <c r="AX15" s="291">
        <v>18071</v>
      </c>
      <c r="AY15" s="291">
        <v>2688</v>
      </c>
      <c r="AZ15" s="291">
        <v>2529</v>
      </c>
      <c r="BA15" s="291"/>
      <c r="BB15" s="29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  <c r="IU15" s="61"/>
      <c r="IV15" s="61"/>
      <c r="IW15" s="61"/>
      <c r="IX15" s="61"/>
      <c r="IY15" s="61"/>
      <c r="IZ15" s="61"/>
      <c r="JA15" s="61"/>
      <c r="JB15" s="61"/>
      <c r="JC15" s="61"/>
      <c r="JD15" s="61"/>
      <c r="JE15" s="61"/>
      <c r="JF15" s="61"/>
      <c r="JG15" s="61"/>
      <c r="JH15" s="61"/>
      <c r="JI15" s="61"/>
      <c r="JJ15" s="61"/>
      <c r="JK15" s="61"/>
      <c r="JL15" s="61"/>
      <c r="JM15" s="61"/>
      <c r="JN15" s="61"/>
      <c r="JO15" s="61"/>
      <c r="JP15" s="61"/>
      <c r="JQ15" s="61"/>
      <c r="JR15" s="61"/>
      <c r="JS15" s="61"/>
      <c r="JT15" s="61"/>
      <c r="JU15" s="61"/>
      <c r="JV15" s="61"/>
      <c r="JW15" s="61"/>
      <c r="JX15" s="61"/>
      <c r="JY15" s="61"/>
      <c r="JZ15" s="61"/>
      <c r="KA15" s="61"/>
      <c r="KB15" s="61"/>
      <c r="KC15" s="61"/>
      <c r="KD15" s="61"/>
      <c r="KE15" s="61"/>
      <c r="KF15" s="61"/>
      <c r="KG15" s="61"/>
      <c r="KH15" s="61"/>
      <c r="KI15" s="61"/>
      <c r="KJ15" s="61"/>
      <c r="KK15" s="61"/>
      <c r="KL15" s="61"/>
      <c r="KM15" s="61"/>
      <c r="KN15" s="61"/>
      <c r="KO15" s="61"/>
      <c r="KP15" s="61"/>
      <c r="KQ15" s="61"/>
      <c r="KR15" s="61"/>
      <c r="KS15" s="61"/>
      <c r="KT15" s="61"/>
      <c r="KU15" s="61"/>
      <c r="KV15" s="61"/>
      <c r="KW15" s="61"/>
      <c r="KX15" s="61"/>
      <c r="KY15" s="61"/>
      <c r="KZ15" s="61"/>
      <c r="LA15" s="61"/>
      <c r="LB15" s="61"/>
      <c r="LC15" s="61"/>
      <c r="LD15" s="61"/>
      <c r="LE15" s="61"/>
      <c r="LF15" s="61"/>
      <c r="LG15" s="61"/>
      <c r="LH15" s="61"/>
      <c r="LI15" s="61"/>
      <c r="LJ15" s="61"/>
      <c r="LK15" s="61"/>
      <c r="LL15" s="61"/>
      <c r="LM15" s="61"/>
      <c r="LN15" s="61"/>
      <c r="LO15" s="61"/>
      <c r="LP15" s="61"/>
      <c r="LQ15" s="61"/>
      <c r="LR15" s="61"/>
      <c r="LS15" s="61"/>
      <c r="LT15" s="61"/>
      <c r="LU15" s="61"/>
      <c r="LV15" s="61"/>
      <c r="LW15" s="61"/>
      <c r="LX15" s="61"/>
      <c r="LY15" s="61"/>
      <c r="LZ15" s="61"/>
      <c r="MA15" s="61"/>
      <c r="MB15" s="61"/>
      <c r="MC15" s="61"/>
      <c r="MD15" s="61"/>
      <c r="ME15" s="61"/>
      <c r="MF15" s="61"/>
      <c r="MG15" s="61"/>
      <c r="MH15" s="61"/>
      <c r="MI15" s="61"/>
      <c r="MJ15" s="61"/>
      <c r="MK15" s="61"/>
      <c r="ML15" s="61"/>
      <c r="MM15" s="61"/>
      <c r="MN15" s="61"/>
      <c r="MO15" s="61"/>
      <c r="MP15" s="61"/>
      <c r="MQ15" s="61"/>
      <c r="MR15" s="61"/>
      <c r="MS15" s="61"/>
      <c r="MT15" s="61"/>
      <c r="MU15" s="61"/>
      <c r="MV15" s="61"/>
      <c r="MW15" s="61"/>
      <c r="MX15" s="61"/>
      <c r="MY15" s="61"/>
      <c r="MZ15" s="61"/>
      <c r="NA15" s="61"/>
      <c r="NB15" s="61"/>
      <c r="NC15" s="61"/>
      <c r="ND15" s="61"/>
      <c r="NE15" s="61"/>
      <c r="NF15" s="61"/>
      <c r="NG15" s="61"/>
      <c r="NH15" s="61"/>
      <c r="NI15" s="61"/>
      <c r="NJ15" s="61"/>
      <c r="NK15" s="61"/>
      <c r="NL15" s="61"/>
      <c r="NM15" s="61"/>
      <c r="NN15" s="61"/>
      <c r="NO15" s="61"/>
      <c r="NP15" s="61"/>
      <c r="NQ15" s="61"/>
      <c r="NR15" s="61"/>
      <c r="NS15" s="61"/>
      <c r="NT15" s="61"/>
      <c r="NU15" s="61"/>
      <c r="NV15" s="61"/>
      <c r="NW15" s="61"/>
      <c r="NX15" s="61"/>
      <c r="NY15" s="61"/>
      <c r="NZ15" s="61"/>
      <c r="OA15" s="61"/>
      <c r="OB15" s="61"/>
      <c r="OC15" s="61"/>
      <c r="OD15" s="61"/>
      <c r="OE15" s="61"/>
      <c r="OF15" s="61"/>
      <c r="OG15" s="61"/>
      <c r="OH15" s="61"/>
      <c r="OI15" s="61"/>
      <c r="OJ15" s="61"/>
      <c r="OK15" s="61"/>
      <c r="OL15" s="61"/>
      <c r="OM15" s="61"/>
      <c r="ON15" s="61"/>
      <c r="OO15" s="61"/>
      <c r="OP15" s="61"/>
      <c r="OQ15" s="61"/>
      <c r="OR15" s="61"/>
      <c r="OS15" s="61"/>
      <c r="OT15" s="61"/>
      <c r="OU15" s="61"/>
      <c r="OV15" s="61"/>
      <c r="OW15" s="61"/>
      <c r="OX15" s="61"/>
      <c r="OY15" s="61"/>
      <c r="OZ15" s="61"/>
      <c r="PA15" s="61"/>
      <c r="PB15" s="61"/>
      <c r="PC15" s="61"/>
      <c r="PD15" s="61"/>
      <c r="PE15" s="61"/>
      <c r="PF15" s="61"/>
      <c r="PG15" s="61"/>
      <c r="PH15" s="61"/>
      <c r="PI15" s="61"/>
      <c r="PJ15" s="61"/>
      <c r="PK15" s="61"/>
      <c r="PL15" s="61"/>
      <c r="PM15" s="61"/>
      <c r="PN15" s="61"/>
      <c r="PO15" s="61"/>
      <c r="PP15" s="61"/>
      <c r="PQ15" s="61"/>
      <c r="PR15" s="61"/>
      <c r="PS15" s="61"/>
      <c r="PT15" s="61"/>
      <c r="PU15" s="61"/>
      <c r="PV15" s="61"/>
      <c r="PW15" s="61"/>
      <c r="PX15" s="61"/>
      <c r="PY15" s="61"/>
      <c r="PZ15" s="61"/>
      <c r="QA15" s="61"/>
      <c r="QB15" s="61"/>
      <c r="QC15" s="61"/>
      <c r="QD15" s="61"/>
      <c r="QE15" s="61"/>
      <c r="QF15" s="61"/>
      <c r="QG15" s="61"/>
      <c r="QH15" s="61"/>
      <c r="QI15" s="61"/>
      <c r="QJ15" s="61"/>
      <c r="QK15" s="61"/>
      <c r="QL15" s="61"/>
      <c r="QM15" s="61"/>
      <c r="QN15" s="61"/>
      <c r="QO15" s="61"/>
      <c r="QP15" s="61"/>
      <c r="QQ15" s="61"/>
      <c r="QR15" s="61"/>
      <c r="QS15" s="61"/>
      <c r="QT15" s="61"/>
      <c r="QU15" s="61"/>
      <c r="QV15" s="61"/>
      <c r="QW15" s="61"/>
      <c r="QX15" s="61"/>
      <c r="QY15" s="61"/>
      <c r="QZ15" s="61"/>
      <c r="RA15" s="61"/>
      <c r="RB15" s="61"/>
      <c r="RC15" s="61"/>
      <c r="RD15" s="61"/>
      <c r="RE15" s="61"/>
      <c r="RF15" s="61"/>
      <c r="RG15" s="61"/>
      <c r="RH15" s="61"/>
      <c r="RI15" s="61"/>
      <c r="RJ15" s="61"/>
      <c r="RK15" s="61"/>
      <c r="RL15" s="61"/>
      <c r="RM15" s="61"/>
      <c r="RN15" s="61"/>
      <c r="RO15" s="61"/>
      <c r="RP15" s="61"/>
      <c r="RQ15" s="61"/>
      <c r="RR15" s="61"/>
      <c r="RS15" s="61"/>
      <c r="RT15" s="61"/>
      <c r="RU15" s="61"/>
      <c r="RV15" s="61"/>
      <c r="RW15" s="61"/>
      <c r="RX15" s="61"/>
      <c r="RY15" s="61"/>
      <c r="RZ15" s="61"/>
      <c r="SA15" s="61"/>
      <c r="SB15" s="61"/>
      <c r="SC15" s="61"/>
      <c r="SD15" s="61"/>
      <c r="SE15" s="61"/>
      <c r="SF15" s="61"/>
      <c r="SG15" s="61"/>
      <c r="SH15" s="61"/>
      <c r="SI15" s="61"/>
      <c r="SJ15" s="61"/>
      <c r="SK15" s="61"/>
      <c r="SL15" s="61"/>
      <c r="SM15" s="61"/>
      <c r="SN15" s="61"/>
      <c r="SO15" s="61"/>
      <c r="SP15" s="61"/>
      <c r="SQ15" s="61"/>
      <c r="SR15" s="61"/>
      <c r="SS15" s="61"/>
      <c r="ST15" s="61"/>
      <c r="SU15" s="61"/>
      <c r="SV15" s="61"/>
      <c r="SW15" s="61"/>
      <c r="SX15" s="61"/>
      <c r="SY15" s="61"/>
      <c r="SZ15" s="61"/>
      <c r="TA15" s="61"/>
      <c r="TB15" s="61"/>
      <c r="TC15" s="61"/>
      <c r="TD15" s="61"/>
      <c r="TE15" s="61"/>
      <c r="TF15" s="61"/>
      <c r="TG15" s="61"/>
      <c r="TH15" s="61"/>
      <c r="TI15" s="61"/>
      <c r="TJ15" s="61"/>
      <c r="TK15" s="61"/>
      <c r="TL15" s="61"/>
      <c r="TM15" s="61"/>
      <c r="TN15" s="61"/>
      <c r="TO15" s="61"/>
      <c r="TP15" s="61"/>
      <c r="TQ15" s="61"/>
      <c r="TR15" s="61"/>
      <c r="TS15" s="61"/>
      <c r="TT15" s="61"/>
      <c r="TU15" s="61"/>
      <c r="TV15" s="61"/>
      <c r="TW15" s="61"/>
      <c r="TX15" s="61"/>
      <c r="TY15" s="61"/>
      <c r="TZ15" s="61"/>
      <c r="UA15" s="61"/>
      <c r="UB15" s="61"/>
      <c r="UC15" s="61"/>
      <c r="UD15" s="61"/>
      <c r="UE15" s="61"/>
      <c r="UF15" s="61"/>
      <c r="UG15" s="61"/>
      <c r="UH15" s="61"/>
      <c r="UI15" s="61"/>
      <c r="UJ15" s="61"/>
      <c r="UK15" s="61"/>
      <c r="UL15" s="61"/>
      <c r="UM15" s="61"/>
      <c r="UN15" s="61"/>
      <c r="UO15" s="61"/>
      <c r="UP15" s="61"/>
      <c r="UQ15" s="61"/>
      <c r="UR15" s="61"/>
      <c r="US15" s="61"/>
      <c r="UT15" s="61"/>
      <c r="UU15" s="61"/>
      <c r="UV15" s="61"/>
      <c r="UW15" s="61"/>
      <c r="UX15" s="61"/>
      <c r="UY15" s="61"/>
      <c r="UZ15" s="61"/>
      <c r="VA15" s="61"/>
      <c r="VB15" s="61"/>
      <c r="VC15" s="61"/>
      <c r="VD15" s="61"/>
      <c r="VE15" s="61"/>
      <c r="VF15" s="61"/>
      <c r="VG15" s="61"/>
      <c r="VH15" s="61"/>
      <c r="VI15" s="61"/>
      <c r="VJ15" s="61"/>
      <c r="VK15" s="61"/>
      <c r="VL15" s="61"/>
      <c r="VM15" s="61"/>
      <c r="VN15" s="61"/>
      <c r="VO15" s="61"/>
      <c r="VP15" s="61"/>
      <c r="VQ15" s="61"/>
      <c r="VR15" s="61"/>
      <c r="VS15" s="61"/>
      <c r="VT15" s="61"/>
      <c r="VU15" s="61"/>
      <c r="VV15" s="61"/>
      <c r="VW15" s="61"/>
      <c r="VX15" s="61"/>
      <c r="VY15" s="61"/>
      <c r="VZ15" s="61"/>
      <c r="WA15" s="61"/>
      <c r="WB15" s="61"/>
      <c r="WC15" s="61"/>
      <c r="WD15" s="61"/>
      <c r="WE15" s="61"/>
      <c r="WF15" s="61"/>
      <c r="WG15" s="61"/>
      <c r="WH15" s="61"/>
      <c r="WI15" s="61"/>
      <c r="WJ15" s="61"/>
      <c r="WK15" s="61"/>
      <c r="WL15" s="61"/>
      <c r="WM15" s="61"/>
      <c r="WN15" s="61"/>
      <c r="WO15" s="61"/>
      <c r="WP15" s="61"/>
      <c r="WQ15" s="61"/>
      <c r="WR15" s="61"/>
      <c r="WS15" s="61"/>
      <c r="WT15" s="61"/>
      <c r="WU15" s="61"/>
      <c r="WV15" s="61"/>
      <c r="WW15" s="61"/>
      <c r="WX15" s="61"/>
      <c r="WY15" s="61"/>
      <c r="WZ15" s="61"/>
      <c r="XA15" s="61"/>
      <c r="XB15" s="61"/>
      <c r="XC15" s="61"/>
      <c r="XD15" s="61"/>
      <c r="XE15" s="61"/>
      <c r="XF15" s="61"/>
      <c r="XG15" s="61"/>
      <c r="XH15" s="61"/>
      <c r="XI15" s="61"/>
      <c r="XJ15" s="61"/>
      <c r="XK15" s="61"/>
      <c r="XL15" s="61"/>
      <c r="XM15" s="61"/>
      <c r="XN15" s="61"/>
      <c r="XO15" s="61"/>
      <c r="XP15" s="61"/>
      <c r="XQ15" s="61"/>
      <c r="XR15" s="61"/>
      <c r="XS15" s="61"/>
      <c r="XT15" s="61"/>
      <c r="XU15" s="61"/>
      <c r="XV15" s="61"/>
      <c r="XW15" s="61"/>
      <c r="XX15" s="61"/>
      <c r="XY15" s="61"/>
      <c r="XZ15" s="61"/>
      <c r="YA15" s="61"/>
      <c r="YB15" s="61"/>
      <c r="YC15" s="61"/>
      <c r="YD15" s="61"/>
      <c r="YE15" s="61"/>
      <c r="YF15" s="61"/>
      <c r="YG15" s="61"/>
      <c r="YH15" s="61"/>
      <c r="YI15" s="61"/>
      <c r="YJ15" s="61"/>
      <c r="YK15" s="61"/>
      <c r="YL15" s="61"/>
      <c r="YM15" s="61"/>
      <c r="YN15" s="61"/>
      <c r="YO15" s="61"/>
      <c r="YP15" s="61"/>
      <c r="YQ15" s="61"/>
      <c r="YR15" s="61"/>
      <c r="YS15" s="61"/>
      <c r="YT15" s="61"/>
      <c r="YU15" s="61"/>
      <c r="YV15" s="61"/>
      <c r="YW15" s="61"/>
      <c r="YX15" s="61"/>
      <c r="YY15" s="61"/>
      <c r="YZ15" s="61"/>
      <c r="ZA15" s="61"/>
      <c r="ZB15" s="61"/>
      <c r="ZC15" s="61"/>
      <c r="ZD15" s="61"/>
      <c r="ZE15" s="61"/>
      <c r="ZF15" s="61"/>
      <c r="ZG15" s="61"/>
      <c r="ZH15" s="61"/>
      <c r="ZI15" s="61"/>
      <c r="ZJ15" s="61"/>
      <c r="ZK15" s="61"/>
      <c r="ZL15" s="61"/>
      <c r="ZM15" s="61"/>
      <c r="ZN15" s="61"/>
      <c r="ZO15" s="61"/>
      <c r="ZP15" s="61"/>
      <c r="ZQ15" s="61"/>
      <c r="ZR15" s="61"/>
      <c r="ZS15" s="61"/>
      <c r="ZT15" s="61"/>
      <c r="ZU15" s="61"/>
      <c r="ZV15" s="61"/>
      <c r="ZW15" s="61"/>
      <c r="ZX15" s="61"/>
      <c r="ZY15" s="61"/>
      <c r="ZZ15" s="61"/>
      <c r="AAA15" s="61"/>
      <c r="AAB15" s="61"/>
      <c r="AAC15" s="61"/>
      <c r="AAD15" s="61"/>
      <c r="AAE15" s="61"/>
      <c r="AAF15" s="61"/>
      <c r="AAG15" s="61"/>
      <c r="AAH15" s="61"/>
      <c r="AAI15" s="61"/>
      <c r="AAJ15" s="61"/>
      <c r="AAK15" s="61"/>
      <c r="AAL15" s="61"/>
      <c r="AAM15" s="61"/>
      <c r="AAN15" s="61"/>
      <c r="AAO15" s="61"/>
      <c r="AAP15" s="61"/>
      <c r="AAQ15" s="61"/>
      <c r="AAR15" s="61"/>
      <c r="AAS15" s="61"/>
      <c r="AAT15" s="61"/>
      <c r="AAU15" s="61"/>
      <c r="AAV15" s="61"/>
      <c r="AAW15" s="61"/>
      <c r="AAX15" s="61"/>
      <c r="AAY15" s="61"/>
      <c r="AAZ15" s="61"/>
      <c r="ABA15" s="61"/>
      <c r="ABB15" s="61"/>
      <c r="ABC15" s="61"/>
      <c r="ABD15" s="61"/>
      <c r="ABE15" s="61"/>
      <c r="ABF15" s="61"/>
      <c r="ABG15" s="61"/>
      <c r="ABH15" s="61"/>
      <c r="ABI15" s="61"/>
      <c r="ABJ15" s="61"/>
      <c r="ABK15" s="61"/>
      <c r="ABL15" s="61"/>
      <c r="ABM15" s="61"/>
      <c r="ABN15" s="61"/>
      <c r="ABO15" s="61"/>
      <c r="ABP15" s="61"/>
      <c r="ABQ15" s="61"/>
      <c r="ABR15" s="61"/>
      <c r="ABS15" s="61"/>
      <c r="ABT15" s="61"/>
      <c r="ABU15" s="61"/>
      <c r="ABV15" s="61"/>
      <c r="ABW15" s="61"/>
      <c r="ABX15" s="61"/>
      <c r="ABY15" s="61"/>
      <c r="ABZ15" s="61"/>
      <c r="ACA15" s="61"/>
      <c r="ACB15" s="61"/>
      <c r="ACC15" s="61"/>
      <c r="ACD15" s="61"/>
      <c r="ACE15" s="61"/>
      <c r="ACF15" s="61"/>
      <c r="ACG15" s="61"/>
      <c r="ACH15" s="61"/>
      <c r="ACI15" s="61"/>
      <c r="ACJ15" s="61"/>
      <c r="ACK15" s="61"/>
      <c r="ACL15" s="61"/>
      <c r="ACM15" s="61"/>
      <c r="ACN15" s="61"/>
      <c r="ACO15" s="61"/>
      <c r="ACP15" s="61"/>
      <c r="ACQ15" s="61"/>
      <c r="ACR15" s="61"/>
      <c r="ACS15" s="61"/>
      <c r="ACT15" s="61"/>
      <c r="ACU15" s="61"/>
      <c r="ACV15" s="61"/>
      <c r="ACW15" s="61"/>
      <c r="ACX15" s="61"/>
      <c r="ACY15" s="61"/>
      <c r="ACZ15" s="61"/>
      <c r="ADA15" s="61"/>
      <c r="ADB15" s="61"/>
      <c r="ADC15" s="61"/>
      <c r="ADD15" s="61"/>
      <c r="ADE15" s="61"/>
      <c r="ADF15" s="61"/>
      <c r="ADG15" s="61"/>
      <c r="ADH15" s="61"/>
      <c r="ADI15" s="61"/>
      <c r="ADJ15" s="61"/>
      <c r="ADK15" s="61"/>
      <c r="ADL15" s="61"/>
      <c r="ADM15" s="61"/>
      <c r="ADN15" s="61"/>
      <c r="ADO15" s="61"/>
      <c r="ADP15" s="61"/>
      <c r="ADQ15" s="61"/>
      <c r="ADR15" s="61"/>
      <c r="ADS15" s="61"/>
      <c r="ADT15" s="61"/>
      <c r="ADU15" s="61"/>
      <c r="ADV15" s="61"/>
      <c r="ADW15" s="61"/>
      <c r="ADX15" s="61"/>
      <c r="ADY15" s="61"/>
      <c r="ADZ15" s="61"/>
      <c r="AEA15" s="61"/>
      <c r="AEB15" s="61"/>
      <c r="AEC15" s="61"/>
      <c r="AED15" s="61"/>
      <c r="AEE15" s="61"/>
      <c r="AEF15" s="61"/>
      <c r="AEG15" s="61"/>
      <c r="AEH15" s="61"/>
      <c r="AEI15" s="61"/>
      <c r="AEJ15" s="61"/>
      <c r="AEK15" s="61"/>
      <c r="AEL15" s="61"/>
      <c r="AEM15" s="61"/>
      <c r="AEN15" s="61"/>
      <c r="AEO15" s="61"/>
      <c r="AEP15" s="61"/>
      <c r="AEQ15" s="61"/>
      <c r="AER15" s="61"/>
      <c r="AES15" s="61"/>
      <c r="AET15" s="61"/>
      <c r="AEU15" s="61"/>
      <c r="AEV15" s="61"/>
      <c r="AEW15" s="61"/>
      <c r="AEX15" s="61"/>
      <c r="AEY15" s="61"/>
      <c r="AEZ15" s="61"/>
      <c r="AFA15" s="61"/>
      <c r="AFB15" s="61"/>
      <c r="AFC15" s="61"/>
      <c r="AFD15" s="61"/>
      <c r="AFE15" s="61"/>
      <c r="AFF15" s="61"/>
      <c r="AFG15" s="61"/>
      <c r="AFH15" s="61"/>
      <c r="AFI15" s="61"/>
      <c r="AFJ15" s="61"/>
      <c r="AFK15" s="61"/>
      <c r="AFL15" s="61"/>
      <c r="AFM15" s="61"/>
      <c r="AFN15" s="61"/>
      <c r="AFO15" s="61"/>
      <c r="AFP15" s="61"/>
      <c r="AFQ15" s="61"/>
      <c r="AFR15" s="61"/>
      <c r="AFS15" s="61"/>
      <c r="AFT15" s="61"/>
      <c r="AFU15" s="61"/>
    </row>
    <row r="16" spans="1:853" ht="30" x14ac:dyDescent="0.25">
      <c r="A16" s="17">
        <f t="shared" si="0"/>
        <v>6</v>
      </c>
      <c r="B16" s="144" t="s">
        <v>190</v>
      </c>
      <c r="C16" s="295">
        <v>272739</v>
      </c>
      <c r="D16" s="295">
        <v>276721</v>
      </c>
      <c r="E16" s="295">
        <v>56469</v>
      </c>
      <c r="F16" s="295">
        <v>57234</v>
      </c>
      <c r="G16" s="294">
        <v>8058</v>
      </c>
      <c r="H16" s="295">
        <v>8815</v>
      </c>
      <c r="I16" s="294">
        <v>208212</v>
      </c>
      <c r="J16" s="295">
        <v>210672</v>
      </c>
      <c r="K16" s="293">
        <v>52864</v>
      </c>
      <c r="L16" s="293">
        <v>56370</v>
      </c>
      <c r="M16" s="293">
        <v>3701</v>
      </c>
      <c r="N16" s="293">
        <v>2845</v>
      </c>
      <c r="O16" s="293">
        <v>49163</v>
      </c>
      <c r="P16" s="293">
        <v>53525</v>
      </c>
      <c r="Q16" s="293">
        <v>25347</v>
      </c>
      <c r="R16" s="293">
        <v>26205</v>
      </c>
      <c r="S16" s="293">
        <v>1522</v>
      </c>
      <c r="T16" s="293">
        <v>1019</v>
      </c>
      <c r="U16" s="293">
        <v>23825</v>
      </c>
      <c r="V16" s="293">
        <v>25186</v>
      </c>
      <c r="W16" s="293">
        <v>18834</v>
      </c>
      <c r="X16" s="293">
        <v>19063</v>
      </c>
      <c r="Y16" s="293">
        <v>1130</v>
      </c>
      <c r="Z16" s="293">
        <v>1142</v>
      </c>
      <c r="AA16" s="293">
        <v>17704</v>
      </c>
      <c r="AB16" s="293">
        <v>17921</v>
      </c>
      <c r="AC16" s="293">
        <v>7732</v>
      </c>
      <c r="AD16" s="293">
        <v>6729</v>
      </c>
      <c r="AE16" s="293">
        <v>190</v>
      </c>
      <c r="AF16" s="293">
        <v>182</v>
      </c>
      <c r="AG16" s="293">
        <v>7542</v>
      </c>
      <c r="AH16" s="293">
        <v>6547</v>
      </c>
      <c r="AI16" s="293">
        <v>130645</v>
      </c>
      <c r="AJ16" s="293">
        <v>124031</v>
      </c>
      <c r="AK16" s="293">
        <v>6855</v>
      </c>
      <c r="AL16" s="293">
        <v>8240</v>
      </c>
      <c r="AM16" s="293">
        <v>123790</v>
      </c>
      <c r="AN16" s="293">
        <v>115791</v>
      </c>
      <c r="AO16" s="293">
        <v>27816</v>
      </c>
      <c r="AP16" s="293">
        <v>30730</v>
      </c>
      <c r="AQ16" s="293">
        <v>44</v>
      </c>
      <c r="AR16" s="293">
        <v>67</v>
      </c>
      <c r="AS16" s="293">
        <v>27772</v>
      </c>
      <c r="AT16" s="293">
        <v>30663</v>
      </c>
      <c r="AU16" s="293">
        <v>66592</v>
      </c>
      <c r="AV16" s="293">
        <v>69198</v>
      </c>
      <c r="AW16" s="293">
        <v>30908</v>
      </c>
      <c r="AX16" s="293">
        <v>27984</v>
      </c>
      <c r="AY16" s="293">
        <v>35081</v>
      </c>
      <c r="AZ16" s="293">
        <v>40534</v>
      </c>
      <c r="BA16" s="293">
        <v>603</v>
      </c>
      <c r="BB16" s="293">
        <v>680</v>
      </c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61"/>
      <c r="IS16" s="61"/>
      <c r="IT16" s="61"/>
      <c r="IU16" s="61"/>
      <c r="IV16" s="61"/>
      <c r="IW16" s="61"/>
      <c r="IX16" s="61"/>
      <c r="IY16" s="61"/>
      <c r="IZ16" s="61"/>
      <c r="JA16" s="61"/>
      <c r="JB16" s="61"/>
      <c r="JC16" s="61"/>
      <c r="JD16" s="61"/>
      <c r="JE16" s="61"/>
      <c r="JF16" s="61"/>
      <c r="JG16" s="61"/>
      <c r="JH16" s="61"/>
      <c r="JI16" s="61"/>
      <c r="JJ16" s="61"/>
      <c r="JK16" s="61"/>
      <c r="JL16" s="61"/>
      <c r="JM16" s="61"/>
      <c r="JN16" s="61"/>
      <c r="JO16" s="61"/>
      <c r="JP16" s="61"/>
      <c r="JQ16" s="61"/>
      <c r="JR16" s="61"/>
      <c r="JS16" s="61"/>
      <c r="JT16" s="61"/>
      <c r="JU16" s="61"/>
      <c r="JV16" s="61"/>
      <c r="JW16" s="61"/>
      <c r="JX16" s="61"/>
      <c r="JY16" s="61"/>
      <c r="JZ16" s="61"/>
      <c r="KA16" s="61"/>
      <c r="KB16" s="61"/>
      <c r="KC16" s="61"/>
      <c r="KD16" s="61"/>
      <c r="KE16" s="61"/>
      <c r="KF16" s="61"/>
      <c r="KG16" s="61"/>
      <c r="KH16" s="61"/>
      <c r="KI16" s="61"/>
      <c r="KJ16" s="61"/>
      <c r="KK16" s="61"/>
      <c r="KL16" s="61"/>
      <c r="KM16" s="61"/>
      <c r="KN16" s="61"/>
      <c r="KO16" s="61"/>
      <c r="KP16" s="61"/>
      <c r="KQ16" s="61"/>
      <c r="KR16" s="61"/>
      <c r="KS16" s="61"/>
      <c r="KT16" s="61"/>
      <c r="KU16" s="61"/>
      <c r="KV16" s="61"/>
      <c r="KW16" s="61"/>
      <c r="KX16" s="61"/>
      <c r="KY16" s="61"/>
      <c r="KZ16" s="61"/>
      <c r="LA16" s="61"/>
      <c r="LB16" s="61"/>
      <c r="LC16" s="61"/>
      <c r="LD16" s="61"/>
      <c r="LE16" s="61"/>
      <c r="LF16" s="61"/>
      <c r="LG16" s="61"/>
      <c r="LH16" s="61"/>
      <c r="LI16" s="61"/>
      <c r="LJ16" s="61"/>
      <c r="LK16" s="61"/>
      <c r="LL16" s="61"/>
      <c r="LM16" s="61"/>
      <c r="LN16" s="61"/>
      <c r="LO16" s="61"/>
      <c r="LP16" s="61"/>
      <c r="LQ16" s="61"/>
      <c r="LR16" s="61"/>
      <c r="LS16" s="61"/>
      <c r="LT16" s="61"/>
      <c r="LU16" s="61"/>
      <c r="LV16" s="61"/>
      <c r="LW16" s="61"/>
      <c r="LX16" s="61"/>
      <c r="LY16" s="61"/>
      <c r="LZ16" s="61"/>
      <c r="MA16" s="61"/>
      <c r="MB16" s="61"/>
      <c r="MC16" s="61"/>
      <c r="MD16" s="61"/>
      <c r="ME16" s="61"/>
      <c r="MF16" s="61"/>
      <c r="MG16" s="61"/>
      <c r="MH16" s="61"/>
      <c r="MI16" s="61"/>
      <c r="MJ16" s="61"/>
      <c r="MK16" s="61"/>
      <c r="ML16" s="61"/>
      <c r="MM16" s="61"/>
      <c r="MN16" s="61"/>
      <c r="MO16" s="61"/>
      <c r="MP16" s="61"/>
      <c r="MQ16" s="61"/>
      <c r="MR16" s="61"/>
      <c r="MS16" s="61"/>
      <c r="MT16" s="61"/>
      <c r="MU16" s="61"/>
      <c r="MV16" s="61"/>
      <c r="MW16" s="61"/>
      <c r="MX16" s="61"/>
      <c r="MY16" s="61"/>
      <c r="MZ16" s="61"/>
      <c r="NA16" s="61"/>
      <c r="NB16" s="61"/>
      <c r="NC16" s="61"/>
      <c r="ND16" s="61"/>
      <c r="NE16" s="61"/>
      <c r="NF16" s="61"/>
      <c r="NG16" s="61"/>
      <c r="NH16" s="61"/>
      <c r="NI16" s="61"/>
      <c r="NJ16" s="61"/>
      <c r="NK16" s="61"/>
      <c r="NL16" s="61"/>
      <c r="NM16" s="61"/>
      <c r="NN16" s="61"/>
      <c r="NO16" s="61"/>
      <c r="NP16" s="61"/>
      <c r="NQ16" s="61"/>
      <c r="NR16" s="61"/>
      <c r="NS16" s="61"/>
      <c r="NT16" s="61"/>
      <c r="NU16" s="61"/>
      <c r="NV16" s="61"/>
      <c r="NW16" s="61"/>
      <c r="NX16" s="61"/>
      <c r="NY16" s="61"/>
      <c r="NZ16" s="61"/>
      <c r="OA16" s="61"/>
      <c r="OB16" s="61"/>
      <c r="OC16" s="61"/>
      <c r="OD16" s="61"/>
      <c r="OE16" s="61"/>
      <c r="OF16" s="61"/>
      <c r="OG16" s="61"/>
      <c r="OH16" s="61"/>
      <c r="OI16" s="61"/>
      <c r="OJ16" s="61"/>
      <c r="OK16" s="61"/>
      <c r="OL16" s="61"/>
      <c r="OM16" s="61"/>
      <c r="ON16" s="61"/>
      <c r="OO16" s="61"/>
      <c r="OP16" s="61"/>
      <c r="OQ16" s="61"/>
      <c r="OR16" s="61"/>
      <c r="OS16" s="61"/>
      <c r="OT16" s="61"/>
      <c r="OU16" s="61"/>
      <c r="OV16" s="61"/>
      <c r="OW16" s="61"/>
      <c r="OX16" s="61"/>
      <c r="OY16" s="61"/>
      <c r="OZ16" s="61"/>
      <c r="PA16" s="61"/>
      <c r="PB16" s="61"/>
      <c r="PC16" s="61"/>
      <c r="PD16" s="61"/>
      <c r="PE16" s="61"/>
      <c r="PF16" s="61"/>
      <c r="PG16" s="61"/>
      <c r="PH16" s="61"/>
      <c r="PI16" s="61"/>
      <c r="PJ16" s="61"/>
      <c r="PK16" s="61"/>
      <c r="PL16" s="61"/>
      <c r="PM16" s="61"/>
      <c r="PN16" s="61"/>
      <c r="PO16" s="61"/>
      <c r="PP16" s="61"/>
      <c r="PQ16" s="61"/>
      <c r="PR16" s="61"/>
      <c r="PS16" s="61"/>
      <c r="PT16" s="61"/>
      <c r="PU16" s="61"/>
      <c r="PV16" s="61"/>
      <c r="PW16" s="61"/>
      <c r="PX16" s="61"/>
      <c r="PY16" s="61"/>
      <c r="PZ16" s="61"/>
      <c r="QA16" s="61"/>
      <c r="QB16" s="61"/>
      <c r="QC16" s="61"/>
      <c r="QD16" s="61"/>
      <c r="QE16" s="61"/>
      <c r="QF16" s="61"/>
      <c r="QG16" s="61"/>
      <c r="QH16" s="61"/>
      <c r="QI16" s="61"/>
      <c r="QJ16" s="61"/>
      <c r="QK16" s="61"/>
      <c r="QL16" s="61"/>
      <c r="QM16" s="61"/>
      <c r="QN16" s="61"/>
      <c r="QO16" s="61"/>
      <c r="QP16" s="61"/>
      <c r="QQ16" s="61"/>
      <c r="QR16" s="61"/>
      <c r="QS16" s="61"/>
      <c r="QT16" s="61"/>
      <c r="QU16" s="61"/>
      <c r="QV16" s="61"/>
      <c r="QW16" s="61"/>
      <c r="QX16" s="61"/>
      <c r="QY16" s="61"/>
      <c r="QZ16" s="61"/>
      <c r="RA16" s="61"/>
      <c r="RB16" s="61"/>
      <c r="RC16" s="61"/>
      <c r="RD16" s="61"/>
      <c r="RE16" s="61"/>
      <c r="RF16" s="61"/>
      <c r="RG16" s="61"/>
      <c r="RH16" s="61"/>
      <c r="RI16" s="61"/>
      <c r="RJ16" s="61"/>
      <c r="RK16" s="61"/>
      <c r="RL16" s="61"/>
      <c r="RM16" s="61"/>
      <c r="RN16" s="61"/>
      <c r="RO16" s="61"/>
      <c r="RP16" s="61"/>
      <c r="RQ16" s="61"/>
      <c r="RR16" s="61"/>
      <c r="RS16" s="61"/>
      <c r="RT16" s="61"/>
      <c r="RU16" s="61"/>
      <c r="RV16" s="61"/>
      <c r="RW16" s="61"/>
      <c r="RX16" s="61"/>
      <c r="RY16" s="61"/>
      <c r="RZ16" s="61"/>
      <c r="SA16" s="61"/>
      <c r="SB16" s="61"/>
      <c r="SC16" s="61"/>
      <c r="SD16" s="61"/>
      <c r="SE16" s="61"/>
      <c r="SF16" s="61"/>
      <c r="SG16" s="61"/>
      <c r="SH16" s="61"/>
      <c r="SI16" s="61"/>
      <c r="SJ16" s="61"/>
      <c r="SK16" s="61"/>
      <c r="SL16" s="61"/>
      <c r="SM16" s="61"/>
      <c r="SN16" s="61"/>
      <c r="SO16" s="61"/>
      <c r="SP16" s="61"/>
      <c r="SQ16" s="61"/>
      <c r="SR16" s="61"/>
      <c r="SS16" s="61"/>
      <c r="ST16" s="61"/>
      <c r="SU16" s="61"/>
      <c r="SV16" s="61"/>
      <c r="SW16" s="61"/>
      <c r="SX16" s="61"/>
      <c r="SY16" s="61"/>
      <c r="SZ16" s="61"/>
      <c r="TA16" s="61"/>
      <c r="TB16" s="61"/>
      <c r="TC16" s="61"/>
      <c r="TD16" s="61"/>
      <c r="TE16" s="61"/>
      <c r="TF16" s="61"/>
      <c r="TG16" s="61"/>
      <c r="TH16" s="61"/>
      <c r="TI16" s="61"/>
      <c r="TJ16" s="61"/>
      <c r="TK16" s="61"/>
      <c r="TL16" s="61"/>
      <c r="TM16" s="61"/>
      <c r="TN16" s="61"/>
      <c r="TO16" s="61"/>
      <c r="TP16" s="61"/>
      <c r="TQ16" s="61"/>
      <c r="TR16" s="61"/>
      <c r="TS16" s="61"/>
      <c r="TT16" s="61"/>
      <c r="TU16" s="61"/>
      <c r="TV16" s="61"/>
      <c r="TW16" s="61"/>
      <c r="TX16" s="61"/>
      <c r="TY16" s="61"/>
      <c r="TZ16" s="61"/>
      <c r="UA16" s="61"/>
      <c r="UB16" s="61"/>
      <c r="UC16" s="61"/>
      <c r="UD16" s="61"/>
      <c r="UE16" s="61"/>
      <c r="UF16" s="61"/>
      <c r="UG16" s="61"/>
      <c r="UH16" s="61"/>
      <c r="UI16" s="61"/>
      <c r="UJ16" s="61"/>
      <c r="UK16" s="61"/>
      <c r="UL16" s="61"/>
      <c r="UM16" s="61"/>
      <c r="UN16" s="61"/>
      <c r="UO16" s="61"/>
      <c r="UP16" s="61"/>
      <c r="UQ16" s="61"/>
      <c r="UR16" s="61"/>
      <c r="US16" s="61"/>
      <c r="UT16" s="61"/>
      <c r="UU16" s="61"/>
      <c r="UV16" s="61"/>
      <c r="UW16" s="61"/>
      <c r="UX16" s="61"/>
      <c r="UY16" s="61"/>
      <c r="UZ16" s="61"/>
      <c r="VA16" s="61"/>
      <c r="VB16" s="61"/>
      <c r="VC16" s="61"/>
      <c r="VD16" s="61"/>
      <c r="VE16" s="61"/>
      <c r="VF16" s="61"/>
      <c r="VG16" s="61"/>
      <c r="VH16" s="61"/>
      <c r="VI16" s="61"/>
      <c r="VJ16" s="61"/>
      <c r="VK16" s="61"/>
      <c r="VL16" s="61"/>
      <c r="VM16" s="61"/>
      <c r="VN16" s="61"/>
      <c r="VO16" s="61"/>
      <c r="VP16" s="61"/>
      <c r="VQ16" s="61"/>
      <c r="VR16" s="61"/>
      <c r="VS16" s="61"/>
      <c r="VT16" s="61"/>
      <c r="VU16" s="61"/>
      <c r="VV16" s="61"/>
      <c r="VW16" s="61"/>
      <c r="VX16" s="61"/>
      <c r="VY16" s="61"/>
      <c r="VZ16" s="61"/>
      <c r="WA16" s="61"/>
      <c r="WB16" s="61"/>
      <c r="WC16" s="61"/>
      <c r="WD16" s="61"/>
      <c r="WE16" s="61"/>
      <c r="WF16" s="61"/>
      <c r="WG16" s="61"/>
      <c r="WH16" s="61"/>
      <c r="WI16" s="61"/>
      <c r="WJ16" s="61"/>
      <c r="WK16" s="61"/>
      <c r="WL16" s="61"/>
      <c r="WM16" s="61"/>
      <c r="WN16" s="61"/>
      <c r="WO16" s="61"/>
      <c r="WP16" s="61"/>
      <c r="WQ16" s="61"/>
      <c r="WR16" s="61"/>
      <c r="WS16" s="61"/>
      <c r="WT16" s="61"/>
      <c r="WU16" s="61"/>
      <c r="WV16" s="61"/>
      <c r="WW16" s="61"/>
      <c r="WX16" s="61"/>
      <c r="WY16" s="61"/>
      <c r="WZ16" s="61"/>
      <c r="XA16" s="61"/>
      <c r="XB16" s="61"/>
      <c r="XC16" s="61"/>
      <c r="XD16" s="61"/>
      <c r="XE16" s="61"/>
      <c r="XF16" s="61"/>
      <c r="XG16" s="61"/>
      <c r="XH16" s="61"/>
      <c r="XI16" s="61"/>
      <c r="XJ16" s="61"/>
      <c r="XK16" s="61"/>
      <c r="XL16" s="61"/>
      <c r="XM16" s="61"/>
      <c r="XN16" s="61"/>
      <c r="XO16" s="61"/>
      <c r="XP16" s="61"/>
      <c r="XQ16" s="61"/>
      <c r="XR16" s="61"/>
      <c r="XS16" s="61"/>
      <c r="XT16" s="61"/>
      <c r="XU16" s="61"/>
      <c r="XV16" s="61"/>
      <c r="XW16" s="61"/>
      <c r="XX16" s="61"/>
      <c r="XY16" s="61"/>
      <c r="XZ16" s="61"/>
      <c r="YA16" s="61"/>
      <c r="YB16" s="61"/>
      <c r="YC16" s="61"/>
      <c r="YD16" s="61"/>
      <c r="YE16" s="61"/>
      <c r="YF16" s="61"/>
      <c r="YG16" s="61"/>
      <c r="YH16" s="61"/>
      <c r="YI16" s="61"/>
      <c r="YJ16" s="61"/>
      <c r="YK16" s="61"/>
      <c r="YL16" s="61"/>
      <c r="YM16" s="61"/>
      <c r="YN16" s="61"/>
      <c r="YO16" s="61"/>
      <c r="YP16" s="61"/>
      <c r="YQ16" s="61"/>
      <c r="YR16" s="61"/>
      <c r="YS16" s="61"/>
      <c r="YT16" s="61"/>
      <c r="YU16" s="61"/>
      <c r="YV16" s="61"/>
      <c r="YW16" s="61"/>
      <c r="YX16" s="61"/>
      <c r="YY16" s="61"/>
      <c r="YZ16" s="61"/>
      <c r="ZA16" s="61"/>
      <c r="ZB16" s="61"/>
      <c r="ZC16" s="61"/>
      <c r="ZD16" s="61"/>
      <c r="ZE16" s="61"/>
      <c r="ZF16" s="61"/>
      <c r="ZG16" s="61"/>
      <c r="ZH16" s="61"/>
      <c r="ZI16" s="61"/>
      <c r="ZJ16" s="61"/>
      <c r="ZK16" s="61"/>
      <c r="ZL16" s="61"/>
      <c r="ZM16" s="61"/>
      <c r="ZN16" s="61"/>
      <c r="ZO16" s="61"/>
      <c r="ZP16" s="61"/>
      <c r="ZQ16" s="61"/>
      <c r="ZR16" s="61"/>
      <c r="ZS16" s="61"/>
      <c r="ZT16" s="61"/>
      <c r="ZU16" s="61"/>
      <c r="ZV16" s="61"/>
      <c r="ZW16" s="61"/>
      <c r="ZX16" s="61"/>
      <c r="ZY16" s="61"/>
      <c r="ZZ16" s="61"/>
      <c r="AAA16" s="61"/>
      <c r="AAB16" s="61"/>
      <c r="AAC16" s="61"/>
      <c r="AAD16" s="61"/>
      <c r="AAE16" s="61"/>
      <c r="AAF16" s="61"/>
      <c r="AAG16" s="61"/>
      <c r="AAH16" s="61"/>
      <c r="AAI16" s="61"/>
      <c r="AAJ16" s="61"/>
      <c r="AAK16" s="61"/>
      <c r="AAL16" s="61"/>
      <c r="AAM16" s="61"/>
      <c r="AAN16" s="61"/>
      <c r="AAO16" s="61"/>
      <c r="AAP16" s="61"/>
      <c r="AAQ16" s="61"/>
      <c r="AAR16" s="61"/>
      <c r="AAS16" s="61"/>
      <c r="AAT16" s="61"/>
      <c r="AAU16" s="61"/>
      <c r="AAV16" s="61"/>
      <c r="AAW16" s="61"/>
      <c r="AAX16" s="61"/>
      <c r="AAY16" s="61"/>
      <c r="AAZ16" s="61"/>
      <c r="ABA16" s="61"/>
      <c r="ABB16" s="61"/>
      <c r="ABC16" s="61"/>
      <c r="ABD16" s="61"/>
      <c r="ABE16" s="61"/>
      <c r="ABF16" s="61"/>
      <c r="ABG16" s="61"/>
      <c r="ABH16" s="61"/>
      <c r="ABI16" s="61"/>
      <c r="ABJ16" s="61"/>
      <c r="ABK16" s="61"/>
      <c r="ABL16" s="61"/>
      <c r="ABM16" s="61"/>
      <c r="ABN16" s="61"/>
      <c r="ABO16" s="61"/>
      <c r="ABP16" s="61"/>
      <c r="ABQ16" s="61"/>
      <c r="ABR16" s="61"/>
      <c r="ABS16" s="61"/>
      <c r="ABT16" s="61"/>
      <c r="ABU16" s="61"/>
      <c r="ABV16" s="61"/>
      <c r="ABW16" s="61"/>
      <c r="ABX16" s="61"/>
      <c r="ABY16" s="61"/>
      <c r="ABZ16" s="61"/>
      <c r="ACA16" s="61"/>
      <c r="ACB16" s="61"/>
      <c r="ACC16" s="61"/>
      <c r="ACD16" s="61"/>
      <c r="ACE16" s="61"/>
      <c r="ACF16" s="61"/>
      <c r="ACG16" s="61"/>
      <c r="ACH16" s="61"/>
      <c r="ACI16" s="61"/>
      <c r="ACJ16" s="61"/>
      <c r="ACK16" s="61"/>
      <c r="ACL16" s="61"/>
      <c r="ACM16" s="61"/>
      <c r="ACN16" s="61"/>
      <c r="ACO16" s="61"/>
      <c r="ACP16" s="61"/>
      <c r="ACQ16" s="61"/>
      <c r="ACR16" s="61"/>
      <c r="ACS16" s="61"/>
      <c r="ACT16" s="61"/>
      <c r="ACU16" s="61"/>
      <c r="ACV16" s="61"/>
      <c r="ACW16" s="61"/>
      <c r="ACX16" s="61"/>
      <c r="ACY16" s="61"/>
      <c r="ACZ16" s="61"/>
      <c r="ADA16" s="61"/>
      <c r="ADB16" s="61"/>
      <c r="ADC16" s="61"/>
      <c r="ADD16" s="61"/>
      <c r="ADE16" s="61"/>
      <c r="ADF16" s="61"/>
      <c r="ADG16" s="61"/>
      <c r="ADH16" s="61"/>
      <c r="ADI16" s="61"/>
      <c r="ADJ16" s="61"/>
      <c r="ADK16" s="61"/>
      <c r="ADL16" s="61"/>
      <c r="ADM16" s="61"/>
      <c r="ADN16" s="61"/>
      <c r="ADO16" s="61"/>
      <c r="ADP16" s="61"/>
      <c r="ADQ16" s="61"/>
      <c r="ADR16" s="61"/>
      <c r="ADS16" s="61"/>
      <c r="ADT16" s="61"/>
      <c r="ADU16" s="61"/>
      <c r="ADV16" s="61"/>
      <c r="ADW16" s="61"/>
      <c r="ADX16" s="61"/>
      <c r="ADY16" s="61"/>
      <c r="ADZ16" s="61"/>
      <c r="AEA16" s="61"/>
      <c r="AEB16" s="61"/>
      <c r="AEC16" s="61"/>
      <c r="AED16" s="61"/>
      <c r="AEE16" s="61"/>
      <c r="AEF16" s="61"/>
      <c r="AEG16" s="61"/>
      <c r="AEH16" s="61"/>
      <c r="AEI16" s="61"/>
      <c r="AEJ16" s="61"/>
      <c r="AEK16" s="61"/>
      <c r="AEL16" s="61"/>
      <c r="AEM16" s="61"/>
      <c r="AEN16" s="61"/>
      <c r="AEO16" s="61"/>
      <c r="AEP16" s="61"/>
      <c r="AEQ16" s="61"/>
      <c r="AER16" s="61"/>
      <c r="AES16" s="61"/>
      <c r="AET16" s="61"/>
      <c r="AEU16" s="61"/>
      <c r="AEV16" s="61"/>
      <c r="AEW16" s="61"/>
      <c r="AEX16" s="61"/>
      <c r="AEY16" s="61"/>
      <c r="AEZ16" s="61"/>
      <c r="AFA16" s="61"/>
      <c r="AFB16" s="61"/>
      <c r="AFC16" s="61"/>
      <c r="AFD16" s="61"/>
      <c r="AFE16" s="61"/>
      <c r="AFF16" s="61"/>
      <c r="AFG16" s="61"/>
      <c r="AFH16" s="61"/>
      <c r="AFI16" s="61"/>
      <c r="AFJ16" s="61"/>
      <c r="AFK16" s="61"/>
      <c r="AFL16" s="61"/>
      <c r="AFM16" s="61"/>
      <c r="AFN16" s="61"/>
      <c r="AFO16" s="61"/>
      <c r="AFP16" s="61"/>
      <c r="AFQ16" s="61"/>
      <c r="AFR16" s="61"/>
      <c r="AFS16" s="61"/>
      <c r="AFT16" s="61"/>
      <c r="AFU16" s="61"/>
    </row>
    <row r="17" spans="1:853" ht="30" x14ac:dyDescent="0.25">
      <c r="A17" s="17">
        <f t="shared" si="0"/>
        <v>7</v>
      </c>
      <c r="B17" s="144" t="s">
        <v>191</v>
      </c>
      <c r="C17" s="318">
        <v>62598</v>
      </c>
      <c r="D17" s="318">
        <v>63441</v>
      </c>
      <c r="E17" s="318">
        <v>13499</v>
      </c>
      <c r="F17" s="318">
        <v>13474</v>
      </c>
      <c r="G17" s="318">
        <v>2269</v>
      </c>
      <c r="H17" s="318">
        <v>2907</v>
      </c>
      <c r="I17" s="318">
        <v>46830</v>
      </c>
      <c r="J17" s="318">
        <v>47060</v>
      </c>
      <c r="K17" s="317">
        <v>30653</v>
      </c>
      <c r="L17" s="317">
        <v>19232</v>
      </c>
      <c r="M17" s="317">
        <v>11663</v>
      </c>
      <c r="N17" s="317">
        <v>6229</v>
      </c>
      <c r="O17" s="317">
        <v>18990</v>
      </c>
      <c r="P17" s="317">
        <v>13003</v>
      </c>
      <c r="Q17" s="317">
        <v>16879</v>
      </c>
      <c r="R17" s="317">
        <v>7406</v>
      </c>
      <c r="S17" s="317">
        <v>8111</v>
      </c>
      <c r="T17" s="317">
        <v>3120</v>
      </c>
      <c r="U17" s="317">
        <v>8768</v>
      </c>
      <c r="V17" s="317">
        <v>4286</v>
      </c>
      <c r="W17" s="317">
        <v>4351</v>
      </c>
      <c r="X17" s="317">
        <v>10326</v>
      </c>
      <c r="Y17" s="317">
        <v>3611</v>
      </c>
      <c r="Z17" s="317">
        <v>5144</v>
      </c>
      <c r="AA17" s="317">
        <v>740</v>
      </c>
      <c r="AB17" s="317">
        <v>5182</v>
      </c>
      <c r="AC17" s="317">
        <v>3756</v>
      </c>
      <c r="AD17" s="317">
        <v>2909</v>
      </c>
      <c r="AE17" s="317">
        <v>1351</v>
      </c>
      <c r="AF17" s="317">
        <v>952</v>
      </c>
      <c r="AG17" s="317">
        <v>2405</v>
      </c>
      <c r="AH17" s="317">
        <v>1957</v>
      </c>
      <c r="AI17" s="317">
        <v>58791</v>
      </c>
      <c r="AJ17" s="317">
        <v>65860</v>
      </c>
      <c r="AK17" s="317">
        <v>22124</v>
      </c>
      <c r="AL17" s="317">
        <v>23778</v>
      </c>
      <c r="AM17" s="317">
        <v>36747</v>
      </c>
      <c r="AN17" s="317">
        <v>42082</v>
      </c>
      <c r="AO17" s="317">
        <v>10772</v>
      </c>
      <c r="AP17" s="317">
        <v>10334</v>
      </c>
      <c r="AQ17" s="317">
        <v>2597</v>
      </c>
      <c r="AR17" s="317">
        <v>2850</v>
      </c>
      <c r="AS17" s="317">
        <v>8175</v>
      </c>
      <c r="AT17" s="317">
        <v>7484</v>
      </c>
      <c r="AU17" s="317">
        <v>22533</v>
      </c>
      <c r="AV17" s="317">
        <v>22050</v>
      </c>
      <c r="AW17" s="317">
        <v>19738</v>
      </c>
      <c r="AX17" s="317">
        <v>17221</v>
      </c>
      <c r="AY17" s="317">
        <v>3687</v>
      </c>
      <c r="AZ17" s="317">
        <v>4174</v>
      </c>
      <c r="BA17" s="317">
        <v>490</v>
      </c>
      <c r="BB17" s="317">
        <v>655</v>
      </c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  <c r="IS17" s="61"/>
      <c r="IT17" s="61"/>
      <c r="IU17" s="61"/>
      <c r="IV17" s="61"/>
      <c r="IW17" s="61"/>
      <c r="IX17" s="61"/>
      <c r="IY17" s="61"/>
      <c r="IZ17" s="61"/>
      <c r="JA17" s="61"/>
      <c r="JB17" s="61"/>
      <c r="JC17" s="61"/>
      <c r="JD17" s="61"/>
      <c r="JE17" s="61"/>
      <c r="JF17" s="61"/>
      <c r="JG17" s="61"/>
      <c r="JH17" s="61"/>
      <c r="JI17" s="61"/>
      <c r="JJ17" s="61"/>
      <c r="JK17" s="61"/>
      <c r="JL17" s="61"/>
      <c r="JM17" s="61"/>
      <c r="JN17" s="61"/>
      <c r="JO17" s="61"/>
      <c r="JP17" s="61"/>
      <c r="JQ17" s="61"/>
      <c r="JR17" s="61"/>
      <c r="JS17" s="61"/>
      <c r="JT17" s="61"/>
      <c r="JU17" s="61"/>
      <c r="JV17" s="61"/>
      <c r="JW17" s="61"/>
      <c r="JX17" s="61"/>
      <c r="JY17" s="61"/>
      <c r="JZ17" s="61"/>
      <c r="KA17" s="61"/>
      <c r="KB17" s="61"/>
      <c r="KC17" s="61"/>
      <c r="KD17" s="61"/>
      <c r="KE17" s="61"/>
      <c r="KF17" s="61"/>
      <c r="KG17" s="61"/>
      <c r="KH17" s="61"/>
      <c r="KI17" s="61"/>
      <c r="KJ17" s="61"/>
      <c r="KK17" s="61"/>
      <c r="KL17" s="61"/>
      <c r="KM17" s="61"/>
      <c r="KN17" s="61"/>
      <c r="KO17" s="61"/>
      <c r="KP17" s="61"/>
      <c r="KQ17" s="61"/>
      <c r="KR17" s="61"/>
      <c r="KS17" s="61"/>
      <c r="KT17" s="61"/>
      <c r="KU17" s="61"/>
      <c r="KV17" s="61"/>
      <c r="KW17" s="61"/>
      <c r="KX17" s="61"/>
      <c r="KY17" s="61"/>
      <c r="KZ17" s="61"/>
      <c r="LA17" s="61"/>
      <c r="LB17" s="61"/>
      <c r="LC17" s="61"/>
      <c r="LD17" s="61"/>
      <c r="LE17" s="61"/>
      <c r="LF17" s="61"/>
      <c r="LG17" s="61"/>
      <c r="LH17" s="61"/>
      <c r="LI17" s="61"/>
      <c r="LJ17" s="61"/>
      <c r="LK17" s="61"/>
      <c r="LL17" s="61"/>
      <c r="LM17" s="61"/>
      <c r="LN17" s="61"/>
      <c r="LO17" s="61"/>
      <c r="LP17" s="61"/>
      <c r="LQ17" s="61"/>
      <c r="LR17" s="61"/>
      <c r="LS17" s="61"/>
      <c r="LT17" s="61"/>
      <c r="LU17" s="61"/>
      <c r="LV17" s="61"/>
      <c r="LW17" s="61"/>
      <c r="LX17" s="61"/>
      <c r="LY17" s="61"/>
      <c r="LZ17" s="61"/>
      <c r="MA17" s="61"/>
      <c r="MB17" s="61"/>
      <c r="MC17" s="61"/>
      <c r="MD17" s="61"/>
      <c r="ME17" s="61"/>
      <c r="MF17" s="61"/>
      <c r="MG17" s="61"/>
      <c r="MH17" s="61"/>
      <c r="MI17" s="61"/>
      <c r="MJ17" s="61"/>
      <c r="MK17" s="61"/>
      <c r="ML17" s="61"/>
      <c r="MM17" s="61"/>
      <c r="MN17" s="61"/>
      <c r="MO17" s="61"/>
      <c r="MP17" s="61"/>
      <c r="MQ17" s="61"/>
      <c r="MR17" s="61"/>
      <c r="MS17" s="61"/>
      <c r="MT17" s="61"/>
      <c r="MU17" s="61"/>
      <c r="MV17" s="61"/>
      <c r="MW17" s="61"/>
      <c r="MX17" s="61"/>
      <c r="MY17" s="61"/>
      <c r="MZ17" s="61"/>
      <c r="NA17" s="61"/>
      <c r="NB17" s="61"/>
      <c r="NC17" s="61"/>
      <c r="ND17" s="61"/>
      <c r="NE17" s="61"/>
      <c r="NF17" s="61"/>
      <c r="NG17" s="61"/>
      <c r="NH17" s="61"/>
      <c r="NI17" s="61"/>
      <c r="NJ17" s="61"/>
      <c r="NK17" s="61"/>
      <c r="NL17" s="61"/>
      <c r="NM17" s="61"/>
      <c r="NN17" s="61"/>
      <c r="NO17" s="61"/>
      <c r="NP17" s="61"/>
      <c r="NQ17" s="61"/>
      <c r="NR17" s="61"/>
      <c r="NS17" s="61"/>
      <c r="NT17" s="61"/>
      <c r="NU17" s="61"/>
      <c r="NV17" s="61"/>
      <c r="NW17" s="61"/>
      <c r="NX17" s="61"/>
      <c r="NY17" s="61"/>
      <c r="NZ17" s="61"/>
      <c r="OA17" s="61"/>
      <c r="OB17" s="61"/>
      <c r="OC17" s="61"/>
      <c r="OD17" s="61"/>
      <c r="OE17" s="61"/>
      <c r="OF17" s="61"/>
      <c r="OG17" s="61"/>
      <c r="OH17" s="61"/>
      <c r="OI17" s="61"/>
      <c r="OJ17" s="61"/>
      <c r="OK17" s="61"/>
      <c r="OL17" s="61"/>
      <c r="OM17" s="61"/>
      <c r="ON17" s="61"/>
      <c r="OO17" s="61"/>
      <c r="OP17" s="61"/>
      <c r="OQ17" s="61"/>
      <c r="OR17" s="61"/>
      <c r="OS17" s="61"/>
      <c r="OT17" s="61"/>
      <c r="OU17" s="61"/>
      <c r="OV17" s="61"/>
      <c r="OW17" s="61"/>
      <c r="OX17" s="61"/>
      <c r="OY17" s="61"/>
      <c r="OZ17" s="61"/>
      <c r="PA17" s="61"/>
      <c r="PB17" s="61"/>
      <c r="PC17" s="61"/>
      <c r="PD17" s="61"/>
      <c r="PE17" s="61"/>
      <c r="PF17" s="61"/>
      <c r="PG17" s="61"/>
      <c r="PH17" s="61"/>
      <c r="PI17" s="61"/>
      <c r="PJ17" s="61"/>
      <c r="PK17" s="61"/>
      <c r="PL17" s="61"/>
      <c r="PM17" s="61"/>
      <c r="PN17" s="61"/>
      <c r="PO17" s="61"/>
      <c r="PP17" s="61"/>
      <c r="PQ17" s="61"/>
      <c r="PR17" s="61"/>
      <c r="PS17" s="61"/>
      <c r="PT17" s="61"/>
      <c r="PU17" s="61"/>
      <c r="PV17" s="61"/>
      <c r="PW17" s="61"/>
      <c r="PX17" s="61"/>
      <c r="PY17" s="61"/>
      <c r="PZ17" s="61"/>
      <c r="QA17" s="61"/>
      <c r="QB17" s="61"/>
      <c r="QC17" s="61"/>
      <c r="QD17" s="61"/>
      <c r="QE17" s="61"/>
      <c r="QF17" s="61"/>
      <c r="QG17" s="61"/>
      <c r="QH17" s="61"/>
      <c r="QI17" s="61"/>
      <c r="QJ17" s="61"/>
      <c r="QK17" s="61"/>
      <c r="QL17" s="61"/>
      <c r="QM17" s="61"/>
      <c r="QN17" s="61"/>
      <c r="QO17" s="61"/>
      <c r="QP17" s="61"/>
      <c r="QQ17" s="61"/>
      <c r="QR17" s="61"/>
      <c r="QS17" s="61"/>
      <c r="QT17" s="61"/>
      <c r="QU17" s="61"/>
      <c r="QV17" s="61"/>
      <c r="QW17" s="61"/>
      <c r="QX17" s="61"/>
      <c r="QY17" s="61"/>
      <c r="QZ17" s="61"/>
      <c r="RA17" s="61"/>
      <c r="RB17" s="61"/>
      <c r="RC17" s="61"/>
      <c r="RD17" s="61"/>
      <c r="RE17" s="61"/>
      <c r="RF17" s="61"/>
      <c r="RG17" s="61"/>
      <c r="RH17" s="61"/>
      <c r="RI17" s="61"/>
      <c r="RJ17" s="61"/>
      <c r="RK17" s="61"/>
      <c r="RL17" s="61"/>
      <c r="RM17" s="61"/>
      <c r="RN17" s="61"/>
      <c r="RO17" s="61"/>
      <c r="RP17" s="61"/>
      <c r="RQ17" s="61"/>
      <c r="RR17" s="61"/>
      <c r="RS17" s="61"/>
      <c r="RT17" s="61"/>
      <c r="RU17" s="61"/>
      <c r="RV17" s="61"/>
      <c r="RW17" s="61"/>
      <c r="RX17" s="61"/>
      <c r="RY17" s="61"/>
      <c r="RZ17" s="61"/>
      <c r="SA17" s="61"/>
      <c r="SB17" s="61"/>
      <c r="SC17" s="61"/>
      <c r="SD17" s="61"/>
      <c r="SE17" s="61"/>
      <c r="SF17" s="61"/>
      <c r="SG17" s="61"/>
      <c r="SH17" s="61"/>
      <c r="SI17" s="61"/>
      <c r="SJ17" s="61"/>
      <c r="SK17" s="61"/>
      <c r="SL17" s="61"/>
      <c r="SM17" s="61"/>
      <c r="SN17" s="61"/>
      <c r="SO17" s="61"/>
      <c r="SP17" s="61"/>
      <c r="SQ17" s="61"/>
      <c r="SR17" s="61"/>
      <c r="SS17" s="61"/>
      <c r="ST17" s="61"/>
      <c r="SU17" s="61"/>
      <c r="SV17" s="61"/>
      <c r="SW17" s="61"/>
      <c r="SX17" s="61"/>
      <c r="SY17" s="61"/>
      <c r="SZ17" s="61"/>
      <c r="TA17" s="61"/>
      <c r="TB17" s="61"/>
      <c r="TC17" s="61"/>
      <c r="TD17" s="61"/>
      <c r="TE17" s="61"/>
      <c r="TF17" s="61"/>
      <c r="TG17" s="61"/>
      <c r="TH17" s="61"/>
      <c r="TI17" s="61"/>
      <c r="TJ17" s="61"/>
      <c r="TK17" s="61"/>
      <c r="TL17" s="61"/>
      <c r="TM17" s="61"/>
      <c r="TN17" s="61"/>
      <c r="TO17" s="61"/>
      <c r="TP17" s="61"/>
      <c r="TQ17" s="61"/>
      <c r="TR17" s="61"/>
      <c r="TS17" s="61"/>
      <c r="TT17" s="61"/>
      <c r="TU17" s="61"/>
      <c r="TV17" s="61"/>
      <c r="TW17" s="61"/>
      <c r="TX17" s="61"/>
      <c r="TY17" s="61"/>
      <c r="TZ17" s="61"/>
      <c r="UA17" s="61"/>
      <c r="UB17" s="61"/>
      <c r="UC17" s="61"/>
      <c r="UD17" s="61"/>
      <c r="UE17" s="61"/>
      <c r="UF17" s="61"/>
      <c r="UG17" s="61"/>
      <c r="UH17" s="61"/>
      <c r="UI17" s="61"/>
      <c r="UJ17" s="61"/>
      <c r="UK17" s="61"/>
      <c r="UL17" s="61"/>
      <c r="UM17" s="61"/>
      <c r="UN17" s="61"/>
      <c r="UO17" s="61"/>
      <c r="UP17" s="61"/>
      <c r="UQ17" s="61"/>
      <c r="UR17" s="61"/>
      <c r="US17" s="61"/>
      <c r="UT17" s="61"/>
      <c r="UU17" s="61"/>
      <c r="UV17" s="61"/>
      <c r="UW17" s="61"/>
      <c r="UX17" s="61"/>
      <c r="UY17" s="61"/>
      <c r="UZ17" s="61"/>
      <c r="VA17" s="61"/>
      <c r="VB17" s="61"/>
      <c r="VC17" s="61"/>
      <c r="VD17" s="61"/>
      <c r="VE17" s="61"/>
      <c r="VF17" s="61"/>
      <c r="VG17" s="61"/>
      <c r="VH17" s="61"/>
      <c r="VI17" s="61"/>
      <c r="VJ17" s="61"/>
      <c r="VK17" s="61"/>
      <c r="VL17" s="61"/>
      <c r="VM17" s="61"/>
      <c r="VN17" s="61"/>
      <c r="VO17" s="61"/>
      <c r="VP17" s="61"/>
      <c r="VQ17" s="61"/>
      <c r="VR17" s="61"/>
      <c r="VS17" s="61"/>
      <c r="VT17" s="61"/>
      <c r="VU17" s="61"/>
      <c r="VV17" s="61"/>
      <c r="VW17" s="61"/>
      <c r="VX17" s="61"/>
      <c r="VY17" s="61"/>
      <c r="VZ17" s="61"/>
      <c r="WA17" s="61"/>
      <c r="WB17" s="61"/>
      <c r="WC17" s="61"/>
      <c r="WD17" s="61"/>
      <c r="WE17" s="61"/>
      <c r="WF17" s="61"/>
      <c r="WG17" s="61"/>
      <c r="WH17" s="61"/>
      <c r="WI17" s="61"/>
      <c r="WJ17" s="61"/>
      <c r="WK17" s="61"/>
      <c r="WL17" s="61"/>
      <c r="WM17" s="61"/>
      <c r="WN17" s="61"/>
      <c r="WO17" s="61"/>
      <c r="WP17" s="61"/>
      <c r="WQ17" s="61"/>
      <c r="WR17" s="61"/>
      <c r="WS17" s="61"/>
      <c r="WT17" s="61"/>
      <c r="WU17" s="61"/>
      <c r="WV17" s="61"/>
      <c r="WW17" s="61"/>
      <c r="WX17" s="61"/>
      <c r="WY17" s="61"/>
      <c r="WZ17" s="61"/>
      <c r="XA17" s="61"/>
      <c r="XB17" s="61"/>
      <c r="XC17" s="61"/>
      <c r="XD17" s="61"/>
      <c r="XE17" s="61"/>
      <c r="XF17" s="61"/>
      <c r="XG17" s="61"/>
      <c r="XH17" s="61"/>
      <c r="XI17" s="61"/>
      <c r="XJ17" s="61"/>
      <c r="XK17" s="61"/>
      <c r="XL17" s="61"/>
      <c r="XM17" s="61"/>
      <c r="XN17" s="61"/>
      <c r="XO17" s="61"/>
      <c r="XP17" s="61"/>
      <c r="XQ17" s="61"/>
      <c r="XR17" s="61"/>
      <c r="XS17" s="61"/>
      <c r="XT17" s="61"/>
      <c r="XU17" s="61"/>
      <c r="XV17" s="61"/>
      <c r="XW17" s="61"/>
      <c r="XX17" s="61"/>
      <c r="XY17" s="61"/>
      <c r="XZ17" s="61"/>
      <c r="YA17" s="61"/>
      <c r="YB17" s="61"/>
      <c r="YC17" s="61"/>
      <c r="YD17" s="61"/>
      <c r="YE17" s="61"/>
      <c r="YF17" s="61"/>
      <c r="YG17" s="61"/>
      <c r="YH17" s="61"/>
      <c r="YI17" s="61"/>
      <c r="YJ17" s="61"/>
      <c r="YK17" s="61"/>
      <c r="YL17" s="61"/>
      <c r="YM17" s="61"/>
      <c r="YN17" s="61"/>
      <c r="YO17" s="61"/>
      <c r="YP17" s="61"/>
      <c r="YQ17" s="61"/>
      <c r="YR17" s="61"/>
      <c r="YS17" s="61"/>
      <c r="YT17" s="61"/>
      <c r="YU17" s="61"/>
      <c r="YV17" s="61"/>
      <c r="YW17" s="61"/>
      <c r="YX17" s="61"/>
      <c r="YY17" s="61"/>
      <c r="YZ17" s="61"/>
      <c r="ZA17" s="61"/>
      <c r="ZB17" s="61"/>
      <c r="ZC17" s="61"/>
      <c r="ZD17" s="61"/>
      <c r="ZE17" s="61"/>
      <c r="ZF17" s="61"/>
      <c r="ZG17" s="61"/>
      <c r="ZH17" s="61"/>
      <c r="ZI17" s="61"/>
      <c r="ZJ17" s="61"/>
      <c r="ZK17" s="61"/>
      <c r="ZL17" s="61"/>
      <c r="ZM17" s="61"/>
      <c r="ZN17" s="61"/>
      <c r="ZO17" s="61"/>
      <c r="ZP17" s="61"/>
      <c r="ZQ17" s="61"/>
      <c r="ZR17" s="61"/>
      <c r="ZS17" s="61"/>
      <c r="ZT17" s="61"/>
      <c r="ZU17" s="61"/>
      <c r="ZV17" s="61"/>
      <c r="ZW17" s="61"/>
      <c r="ZX17" s="61"/>
      <c r="ZY17" s="61"/>
      <c r="ZZ17" s="61"/>
      <c r="AAA17" s="61"/>
      <c r="AAB17" s="61"/>
      <c r="AAC17" s="61"/>
      <c r="AAD17" s="61"/>
      <c r="AAE17" s="61"/>
      <c r="AAF17" s="61"/>
      <c r="AAG17" s="61"/>
      <c r="AAH17" s="61"/>
      <c r="AAI17" s="61"/>
      <c r="AAJ17" s="61"/>
      <c r="AAK17" s="61"/>
      <c r="AAL17" s="61"/>
      <c r="AAM17" s="61"/>
      <c r="AAN17" s="61"/>
      <c r="AAO17" s="61"/>
      <c r="AAP17" s="61"/>
      <c r="AAQ17" s="61"/>
      <c r="AAR17" s="61"/>
      <c r="AAS17" s="61"/>
      <c r="AAT17" s="61"/>
      <c r="AAU17" s="61"/>
      <c r="AAV17" s="61"/>
      <c r="AAW17" s="61"/>
      <c r="AAX17" s="61"/>
      <c r="AAY17" s="61"/>
      <c r="AAZ17" s="61"/>
      <c r="ABA17" s="61"/>
      <c r="ABB17" s="61"/>
      <c r="ABC17" s="61"/>
      <c r="ABD17" s="61"/>
      <c r="ABE17" s="61"/>
      <c r="ABF17" s="61"/>
      <c r="ABG17" s="61"/>
      <c r="ABH17" s="61"/>
      <c r="ABI17" s="61"/>
      <c r="ABJ17" s="61"/>
      <c r="ABK17" s="61"/>
      <c r="ABL17" s="61"/>
      <c r="ABM17" s="61"/>
      <c r="ABN17" s="61"/>
      <c r="ABO17" s="61"/>
      <c r="ABP17" s="61"/>
      <c r="ABQ17" s="61"/>
      <c r="ABR17" s="61"/>
      <c r="ABS17" s="61"/>
      <c r="ABT17" s="61"/>
      <c r="ABU17" s="61"/>
      <c r="ABV17" s="61"/>
      <c r="ABW17" s="61"/>
      <c r="ABX17" s="61"/>
      <c r="ABY17" s="61"/>
      <c r="ABZ17" s="61"/>
      <c r="ACA17" s="61"/>
      <c r="ACB17" s="61"/>
      <c r="ACC17" s="61"/>
      <c r="ACD17" s="61"/>
      <c r="ACE17" s="61"/>
      <c r="ACF17" s="61"/>
      <c r="ACG17" s="61"/>
      <c r="ACH17" s="61"/>
      <c r="ACI17" s="61"/>
      <c r="ACJ17" s="61"/>
      <c r="ACK17" s="61"/>
      <c r="ACL17" s="61"/>
      <c r="ACM17" s="61"/>
      <c r="ACN17" s="61"/>
      <c r="ACO17" s="61"/>
      <c r="ACP17" s="61"/>
      <c r="ACQ17" s="61"/>
      <c r="ACR17" s="61"/>
      <c r="ACS17" s="61"/>
      <c r="ACT17" s="61"/>
      <c r="ACU17" s="61"/>
      <c r="ACV17" s="61"/>
      <c r="ACW17" s="61"/>
      <c r="ACX17" s="61"/>
      <c r="ACY17" s="61"/>
      <c r="ACZ17" s="61"/>
      <c r="ADA17" s="61"/>
      <c r="ADB17" s="61"/>
      <c r="ADC17" s="61"/>
      <c r="ADD17" s="61"/>
      <c r="ADE17" s="61"/>
      <c r="ADF17" s="61"/>
      <c r="ADG17" s="61"/>
      <c r="ADH17" s="61"/>
      <c r="ADI17" s="61"/>
      <c r="ADJ17" s="61"/>
      <c r="ADK17" s="61"/>
      <c r="ADL17" s="61"/>
      <c r="ADM17" s="61"/>
      <c r="ADN17" s="61"/>
      <c r="ADO17" s="61"/>
      <c r="ADP17" s="61"/>
      <c r="ADQ17" s="61"/>
      <c r="ADR17" s="61"/>
      <c r="ADS17" s="61"/>
      <c r="ADT17" s="61"/>
      <c r="ADU17" s="61"/>
      <c r="ADV17" s="61"/>
      <c r="ADW17" s="61"/>
      <c r="ADX17" s="61"/>
      <c r="ADY17" s="61"/>
      <c r="ADZ17" s="61"/>
      <c r="AEA17" s="61"/>
      <c r="AEB17" s="61"/>
      <c r="AEC17" s="61"/>
      <c r="AED17" s="61"/>
      <c r="AEE17" s="61"/>
      <c r="AEF17" s="61"/>
      <c r="AEG17" s="61"/>
      <c r="AEH17" s="61"/>
      <c r="AEI17" s="61"/>
      <c r="AEJ17" s="61"/>
      <c r="AEK17" s="61"/>
      <c r="AEL17" s="61"/>
      <c r="AEM17" s="61"/>
      <c r="AEN17" s="61"/>
      <c r="AEO17" s="61"/>
      <c r="AEP17" s="61"/>
      <c r="AEQ17" s="61"/>
      <c r="AER17" s="61"/>
      <c r="AES17" s="61"/>
      <c r="AET17" s="61"/>
      <c r="AEU17" s="61"/>
      <c r="AEV17" s="61"/>
      <c r="AEW17" s="61"/>
      <c r="AEX17" s="61"/>
      <c r="AEY17" s="61"/>
      <c r="AEZ17" s="61"/>
      <c r="AFA17" s="61"/>
      <c r="AFB17" s="61"/>
      <c r="AFC17" s="61"/>
      <c r="AFD17" s="61"/>
      <c r="AFE17" s="61"/>
      <c r="AFF17" s="61"/>
      <c r="AFG17" s="61"/>
      <c r="AFH17" s="61"/>
      <c r="AFI17" s="61"/>
      <c r="AFJ17" s="61"/>
      <c r="AFK17" s="61"/>
      <c r="AFL17" s="61"/>
      <c r="AFM17" s="61"/>
      <c r="AFN17" s="61"/>
      <c r="AFO17" s="61"/>
      <c r="AFP17" s="61"/>
      <c r="AFQ17" s="61"/>
      <c r="AFR17" s="61"/>
      <c r="AFS17" s="61"/>
      <c r="AFT17" s="61"/>
      <c r="AFU17" s="61"/>
    </row>
    <row r="18" spans="1:853" ht="30" x14ac:dyDescent="0.25">
      <c r="A18" s="17">
        <f t="shared" si="0"/>
        <v>8</v>
      </c>
      <c r="B18" s="144" t="s">
        <v>192</v>
      </c>
      <c r="C18" s="305">
        <v>40701</v>
      </c>
      <c r="D18" s="305">
        <v>40558</v>
      </c>
      <c r="E18" s="305">
        <v>8389</v>
      </c>
      <c r="F18" s="305">
        <v>8327</v>
      </c>
      <c r="G18" s="305">
        <v>1334</v>
      </c>
      <c r="H18" s="305">
        <v>1405</v>
      </c>
      <c r="I18" s="305">
        <v>30978</v>
      </c>
      <c r="J18" s="305">
        <v>30826</v>
      </c>
      <c r="K18" s="304">
        <v>13315</v>
      </c>
      <c r="L18" s="304">
        <v>11268</v>
      </c>
      <c r="M18" s="304">
        <v>4176</v>
      </c>
      <c r="N18" s="304">
        <v>3558</v>
      </c>
      <c r="O18" s="304">
        <v>9139</v>
      </c>
      <c r="P18" s="304">
        <v>7710</v>
      </c>
      <c r="Q18" s="304">
        <v>8769</v>
      </c>
      <c r="R18" s="304">
        <v>7554</v>
      </c>
      <c r="S18" s="304">
        <v>2615</v>
      </c>
      <c r="T18" s="304">
        <v>2327</v>
      </c>
      <c r="U18" s="304">
        <v>6154</v>
      </c>
      <c r="V18" s="304">
        <v>5227</v>
      </c>
      <c r="W18" s="304">
        <v>2329</v>
      </c>
      <c r="X18" s="304">
        <v>2271</v>
      </c>
      <c r="Y18" s="304">
        <v>961</v>
      </c>
      <c r="Z18" s="304">
        <v>953</v>
      </c>
      <c r="AA18" s="304">
        <v>1368</v>
      </c>
      <c r="AB18" s="304">
        <v>1318</v>
      </c>
      <c r="AC18" s="304">
        <v>448</v>
      </c>
      <c r="AD18" s="304">
        <v>439</v>
      </c>
      <c r="AE18" s="304">
        <v>129</v>
      </c>
      <c r="AF18" s="304">
        <v>154</v>
      </c>
      <c r="AG18" s="304">
        <v>272</v>
      </c>
      <c r="AH18" s="304">
        <v>285</v>
      </c>
      <c r="AI18" s="304">
        <v>29420</v>
      </c>
      <c r="AJ18" s="304">
        <v>32606</v>
      </c>
      <c r="AK18" s="304">
        <v>12350</v>
      </c>
      <c r="AL18" s="304">
        <v>17221</v>
      </c>
      <c r="AM18" s="304">
        <v>17070</v>
      </c>
      <c r="AN18" s="304">
        <v>15385</v>
      </c>
      <c r="AO18" s="304">
        <v>7505</v>
      </c>
      <c r="AP18" s="304">
        <v>7005</v>
      </c>
      <c r="AQ18" s="304">
        <v>2242</v>
      </c>
      <c r="AR18" s="304">
        <v>2020</v>
      </c>
      <c r="AS18" s="304">
        <v>5249</v>
      </c>
      <c r="AT18" s="304">
        <v>4985</v>
      </c>
      <c r="AU18" s="304">
        <v>18797</v>
      </c>
      <c r="AV18" s="304">
        <v>19357</v>
      </c>
      <c r="AW18" s="304">
        <v>18689</v>
      </c>
      <c r="AX18" s="304">
        <v>19357</v>
      </c>
      <c r="AY18" s="304">
        <v>108</v>
      </c>
      <c r="AZ18" s="304">
        <v>0</v>
      </c>
      <c r="BA18" s="304">
        <v>0</v>
      </c>
      <c r="BB18" s="304">
        <v>0</v>
      </c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  <c r="IS18" s="61"/>
      <c r="IT18" s="61"/>
      <c r="IU18" s="61"/>
      <c r="IV18" s="61"/>
      <c r="IW18" s="61"/>
      <c r="IX18" s="61"/>
      <c r="IY18" s="61"/>
      <c r="IZ18" s="61"/>
      <c r="JA18" s="61"/>
      <c r="JB18" s="61"/>
      <c r="JC18" s="61"/>
      <c r="JD18" s="61"/>
      <c r="JE18" s="61"/>
      <c r="JF18" s="61"/>
      <c r="JG18" s="61"/>
      <c r="JH18" s="61"/>
      <c r="JI18" s="61"/>
      <c r="JJ18" s="61"/>
      <c r="JK18" s="61"/>
      <c r="JL18" s="61"/>
      <c r="JM18" s="61"/>
      <c r="JN18" s="61"/>
      <c r="JO18" s="61"/>
      <c r="JP18" s="61"/>
      <c r="JQ18" s="61"/>
      <c r="JR18" s="61"/>
      <c r="JS18" s="61"/>
      <c r="JT18" s="61"/>
      <c r="JU18" s="61"/>
      <c r="JV18" s="61"/>
      <c r="JW18" s="61"/>
      <c r="JX18" s="61"/>
      <c r="JY18" s="61"/>
      <c r="JZ18" s="61"/>
      <c r="KA18" s="61"/>
      <c r="KB18" s="61"/>
      <c r="KC18" s="61"/>
      <c r="KD18" s="61"/>
      <c r="KE18" s="61"/>
      <c r="KF18" s="61"/>
      <c r="KG18" s="61"/>
      <c r="KH18" s="61"/>
      <c r="KI18" s="61"/>
      <c r="KJ18" s="61"/>
      <c r="KK18" s="61"/>
      <c r="KL18" s="61"/>
      <c r="KM18" s="61"/>
      <c r="KN18" s="61"/>
      <c r="KO18" s="61"/>
      <c r="KP18" s="61"/>
      <c r="KQ18" s="61"/>
      <c r="KR18" s="61"/>
      <c r="KS18" s="61"/>
      <c r="KT18" s="61"/>
      <c r="KU18" s="61"/>
      <c r="KV18" s="61"/>
      <c r="KW18" s="61"/>
      <c r="KX18" s="61"/>
      <c r="KY18" s="61"/>
      <c r="KZ18" s="61"/>
      <c r="LA18" s="61"/>
      <c r="LB18" s="61"/>
      <c r="LC18" s="61"/>
      <c r="LD18" s="61"/>
      <c r="LE18" s="61"/>
      <c r="LF18" s="61"/>
      <c r="LG18" s="61"/>
      <c r="LH18" s="61"/>
      <c r="LI18" s="61"/>
      <c r="LJ18" s="61"/>
      <c r="LK18" s="61"/>
      <c r="LL18" s="61"/>
      <c r="LM18" s="61"/>
      <c r="LN18" s="61"/>
      <c r="LO18" s="61"/>
      <c r="LP18" s="61"/>
      <c r="LQ18" s="61"/>
      <c r="LR18" s="61"/>
      <c r="LS18" s="61"/>
      <c r="LT18" s="61"/>
      <c r="LU18" s="61"/>
      <c r="LV18" s="61"/>
      <c r="LW18" s="61"/>
      <c r="LX18" s="61"/>
      <c r="LY18" s="61"/>
      <c r="LZ18" s="61"/>
      <c r="MA18" s="61"/>
      <c r="MB18" s="61"/>
      <c r="MC18" s="61"/>
      <c r="MD18" s="61"/>
      <c r="ME18" s="61"/>
      <c r="MF18" s="61"/>
      <c r="MG18" s="61"/>
      <c r="MH18" s="61"/>
      <c r="MI18" s="61"/>
      <c r="MJ18" s="61"/>
      <c r="MK18" s="61"/>
      <c r="ML18" s="61"/>
      <c r="MM18" s="61"/>
      <c r="MN18" s="61"/>
      <c r="MO18" s="61"/>
      <c r="MP18" s="61"/>
      <c r="MQ18" s="61"/>
      <c r="MR18" s="61"/>
      <c r="MS18" s="61"/>
      <c r="MT18" s="61"/>
      <c r="MU18" s="61"/>
      <c r="MV18" s="61"/>
      <c r="MW18" s="61"/>
      <c r="MX18" s="61"/>
      <c r="MY18" s="61"/>
      <c r="MZ18" s="61"/>
      <c r="NA18" s="61"/>
      <c r="NB18" s="61"/>
      <c r="NC18" s="61"/>
      <c r="ND18" s="61"/>
      <c r="NE18" s="61"/>
      <c r="NF18" s="61"/>
      <c r="NG18" s="61"/>
      <c r="NH18" s="61"/>
      <c r="NI18" s="61"/>
      <c r="NJ18" s="61"/>
      <c r="NK18" s="61"/>
      <c r="NL18" s="61"/>
      <c r="NM18" s="61"/>
      <c r="NN18" s="61"/>
      <c r="NO18" s="61"/>
      <c r="NP18" s="61"/>
      <c r="NQ18" s="61"/>
      <c r="NR18" s="61"/>
      <c r="NS18" s="61"/>
      <c r="NT18" s="61"/>
      <c r="NU18" s="61"/>
      <c r="NV18" s="61"/>
      <c r="NW18" s="61"/>
      <c r="NX18" s="61"/>
      <c r="NY18" s="61"/>
      <c r="NZ18" s="61"/>
      <c r="OA18" s="61"/>
      <c r="OB18" s="61"/>
      <c r="OC18" s="61"/>
      <c r="OD18" s="61"/>
      <c r="OE18" s="61"/>
      <c r="OF18" s="61"/>
      <c r="OG18" s="61"/>
      <c r="OH18" s="61"/>
      <c r="OI18" s="61"/>
      <c r="OJ18" s="61"/>
      <c r="OK18" s="61"/>
      <c r="OL18" s="61"/>
      <c r="OM18" s="61"/>
      <c r="ON18" s="61"/>
      <c r="OO18" s="61"/>
      <c r="OP18" s="61"/>
      <c r="OQ18" s="61"/>
      <c r="OR18" s="61"/>
      <c r="OS18" s="61"/>
      <c r="OT18" s="61"/>
      <c r="OU18" s="61"/>
      <c r="OV18" s="61"/>
      <c r="OW18" s="61"/>
      <c r="OX18" s="61"/>
      <c r="OY18" s="61"/>
      <c r="OZ18" s="61"/>
      <c r="PA18" s="61"/>
      <c r="PB18" s="61"/>
      <c r="PC18" s="61"/>
      <c r="PD18" s="61"/>
      <c r="PE18" s="61"/>
      <c r="PF18" s="61"/>
      <c r="PG18" s="61"/>
      <c r="PH18" s="61"/>
      <c r="PI18" s="61"/>
      <c r="PJ18" s="61"/>
      <c r="PK18" s="61"/>
      <c r="PL18" s="61"/>
      <c r="PM18" s="61"/>
      <c r="PN18" s="61"/>
      <c r="PO18" s="61"/>
      <c r="PP18" s="61"/>
      <c r="PQ18" s="61"/>
      <c r="PR18" s="61"/>
      <c r="PS18" s="61"/>
      <c r="PT18" s="61"/>
      <c r="PU18" s="61"/>
      <c r="PV18" s="61"/>
      <c r="PW18" s="61"/>
      <c r="PX18" s="61"/>
      <c r="PY18" s="61"/>
      <c r="PZ18" s="61"/>
      <c r="QA18" s="61"/>
      <c r="QB18" s="61"/>
      <c r="QC18" s="61"/>
      <c r="QD18" s="61"/>
      <c r="QE18" s="61"/>
      <c r="QF18" s="61"/>
      <c r="QG18" s="61"/>
      <c r="QH18" s="61"/>
      <c r="QI18" s="61"/>
      <c r="QJ18" s="61"/>
      <c r="QK18" s="61"/>
      <c r="QL18" s="61"/>
      <c r="QM18" s="61"/>
      <c r="QN18" s="61"/>
      <c r="QO18" s="61"/>
      <c r="QP18" s="61"/>
      <c r="QQ18" s="61"/>
      <c r="QR18" s="61"/>
      <c r="QS18" s="61"/>
      <c r="QT18" s="61"/>
      <c r="QU18" s="61"/>
      <c r="QV18" s="61"/>
      <c r="QW18" s="61"/>
      <c r="QX18" s="61"/>
      <c r="QY18" s="61"/>
      <c r="QZ18" s="61"/>
      <c r="RA18" s="61"/>
      <c r="RB18" s="61"/>
      <c r="RC18" s="61"/>
      <c r="RD18" s="61"/>
      <c r="RE18" s="61"/>
      <c r="RF18" s="61"/>
      <c r="RG18" s="61"/>
      <c r="RH18" s="61"/>
      <c r="RI18" s="61"/>
      <c r="RJ18" s="61"/>
      <c r="RK18" s="61"/>
      <c r="RL18" s="61"/>
      <c r="RM18" s="61"/>
      <c r="RN18" s="61"/>
      <c r="RO18" s="61"/>
      <c r="RP18" s="61"/>
      <c r="RQ18" s="61"/>
      <c r="RR18" s="61"/>
      <c r="RS18" s="61"/>
      <c r="RT18" s="61"/>
      <c r="RU18" s="61"/>
      <c r="RV18" s="61"/>
      <c r="RW18" s="61"/>
      <c r="RX18" s="61"/>
      <c r="RY18" s="61"/>
      <c r="RZ18" s="61"/>
      <c r="SA18" s="61"/>
      <c r="SB18" s="61"/>
      <c r="SC18" s="61"/>
      <c r="SD18" s="61"/>
      <c r="SE18" s="61"/>
      <c r="SF18" s="61"/>
      <c r="SG18" s="61"/>
      <c r="SH18" s="61"/>
      <c r="SI18" s="61"/>
      <c r="SJ18" s="61"/>
      <c r="SK18" s="61"/>
      <c r="SL18" s="61"/>
      <c r="SM18" s="61"/>
      <c r="SN18" s="61"/>
      <c r="SO18" s="61"/>
      <c r="SP18" s="61"/>
      <c r="SQ18" s="61"/>
      <c r="SR18" s="61"/>
      <c r="SS18" s="61"/>
      <c r="ST18" s="61"/>
      <c r="SU18" s="61"/>
      <c r="SV18" s="61"/>
      <c r="SW18" s="61"/>
      <c r="SX18" s="61"/>
      <c r="SY18" s="61"/>
      <c r="SZ18" s="61"/>
      <c r="TA18" s="61"/>
      <c r="TB18" s="61"/>
      <c r="TC18" s="61"/>
      <c r="TD18" s="61"/>
      <c r="TE18" s="61"/>
      <c r="TF18" s="61"/>
      <c r="TG18" s="61"/>
      <c r="TH18" s="61"/>
      <c r="TI18" s="61"/>
      <c r="TJ18" s="61"/>
      <c r="TK18" s="61"/>
      <c r="TL18" s="61"/>
      <c r="TM18" s="61"/>
      <c r="TN18" s="61"/>
      <c r="TO18" s="61"/>
      <c r="TP18" s="61"/>
      <c r="TQ18" s="61"/>
      <c r="TR18" s="61"/>
      <c r="TS18" s="61"/>
      <c r="TT18" s="61"/>
      <c r="TU18" s="61"/>
      <c r="TV18" s="61"/>
      <c r="TW18" s="61"/>
      <c r="TX18" s="61"/>
      <c r="TY18" s="61"/>
      <c r="TZ18" s="61"/>
      <c r="UA18" s="61"/>
      <c r="UB18" s="61"/>
      <c r="UC18" s="61"/>
      <c r="UD18" s="61"/>
      <c r="UE18" s="61"/>
      <c r="UF18" s="61"/>
      <c r="UG18" s="61"/>
      <c r="UH18" s="61"/>
      <c r="UI18" s="61"/>
      <c r="UJ18" s="61"/>
      <c r="UK18" s="61"/>
      <c r="UL18" s="61"/>
      <c r="UM18" s="61"/>
      <c r="UN18" s="61"/>
      <c r="UO18" s="61"/>
      <c r="UP18" s="61"/>
      <c r="UQ18" s="61"/>
      <c r="UR18" s="61"/>
      <c r="US18" s="61"/>
      <c r="UT18" s="61"/>
      <c r="UU18" s="61"/>
      <c r="UV18" s="61"/>
      <c r="UW18" s="61"/>
      <c r="UX18" s="61"/>
      <c r="UY18" s="61"/>
      <c r="UZ18" s="61"/>
      <c r="VA18" s="61"/>
      <c r="VB18" s="61"/>
      <c r="VC18" s="61"/>
      <c r="VD18" s="61"/>
      <c r="VE18" s="61"/>
      <c r="VF18" s="61"/>
      <c r="VG18" s="61"/>
      <c r="VH18" s="61"/>
      <c r="VI18" s="61"/>
      <c r="VJ18" s="61"/>
      <c r="VK18" s="61"/>
      <c r="VL18" s="61"/>
      <c r="VM18" s="61"/>
      <c r="VN18" s="61"/>
      <c r="VO18" s="61"/>
      <c r="VP18" s="61"/>
      <c r="VQ18" s="61"/>
      <c r="VR18" s="61"/>
      <c r="VS18" s="61"/>
      <c r="VT18" s="61"/>
      <c r="VU18" s="61"/>
      <c r="VV18" s="61"/>
      <c r="VW18" s="61"/>
      <c r="VX18" s="61"/>
      <c r="VY18" s="61"/>
      <c r="VZ18" s="61"/>
      <c r="WA18" s="61"/>
      <c r="WB18" s="61"/>
      <c r="WC18" s="61"/>
      <c r="WD18" s="61"/>
      <c r="WE18" s="61"/>
      <c r="WF18" s="61"/>
      <c r="WG18" s="61"/>
      <c r="WH18" s="61"/>
      <c r="WI18" s="61"/>
      <c r="WJ18" s="61"/>
      <c r="WK18" s="61"/>
      <c r="WL18" s="61"/>
      <c r="WM18" s="61"/>
      <c r="WN18" s="61"/>
      <c r="WO18" s="61"/>
      <c r="WP18" s="61"/>
      <c r="WQ18" s="61"/>
      <c r="WR18" s="61"/>
      <c r="WS18" s="61"/>
      <c r="WT18" s="61"/>
      <c r="WU18" s="61"/>
      <c r="WV18" s="61"/>
      <c r="WW18" s="61"/>
      <c r="WX18" s="61"/>
      <c r="WY18" s="61"/>
      <c r="WZ18" s="61"/>
      <c r="XA18" s="61"/>
      <c r="XB18" s="61"/>
      <c r="XC18" s="61"/>
      <c r="XD18" s="61"/>
      <c r="XE18" s="61"/>
      <c r="XF18" s="61"/>
      <c r="XG18" s="61"/>
      <c r="XH18" s="61"/>
      <c r="XI18" s="61"/>
      <c r="XJ18" s="61"/>
      <c r="XK18" s="61"/>
      <c r="XL18" s="61"/>
      <c r="XM18" s="61"/>
      <c r="XN18" s="61"/>
      <c r="XO18" s="61"/>
      <c r="XP18" s="61"/>
      <c r="XQ18" s="61"/>
      <c r="XR18" s="61"/>
      <c r="XS18" s="61"/>
      <c r="XT18" s="61"/>
      <c r="XU18" s="61"/>
      <c r="XV18" s="61"/>
      <c r="XW18" s="61"/>
      <c r="XX18" s="61"/>
      <c r="XY18" s="61"/>
      <c r="XZ18" s="61"/>
      <c r="YA18" s="61"/>
      <c r="YB18" s="61"/>
      <c r="YC18" s="61"/>
      <c r="YD18" s="61"/>
      <c r="YE18" s="61"/>
      <c r="YF18" s="61"/>
      <c r="YG18" s="61"/>
      <c r="YH18" s="61"/>
      <c r="YI18" s="61"/>
      <c r="YJ18" s="61"/>
      <c r="YK18" s="61"/>
      <c r="YL18" s="61"/>
      <c r="YM18" s="61"/>
      <c r="YN18" s="61"/>
      <c r="YO18" s="61"/>
      <c r="YP18" s="61"/>
      <c r="YQ18" s="61"/>
      <c r="YR18" s="61"/>
      <c r="YS18" s="61"/>
      <c r="YT18" s="61"/>
      <c r="YU18" s="61"/>
      <c r="YV18" s="61"/>
      <c r="YW18" s="61"/>
      <c r="YX18" s="61"/>
      <c r="YY18" s="61"/>
      <c r="YZ18" s="61"/>
      <c r="ZA18" s="61"/>
      <c r="ZB18" s="61"/>
      <c r="ZC18" s="61"/>
      <c r="ZD18" s="61"/>
      <c r="ZE18" s="61"/>
      <c r="ZF18" s="61"/>
      <c r="ZG18" s="61"/>
      <c r="ZH18" s="61"/>
      <c r="ZI18" s="61"/>
      <c r="ZJ18" s="61"/>
      <c r="ZK18" s="61"/>
      <c r="ZL18" s="61"/>
      <c r="ZM18" s="61"/>
      <c r="ZN18" s="61"/>
      <c r="ZO18" s="61"/>
      <c r="ZP18" s="61"/>
      <c r="ZQ18" s="61"/>
      <c r="ZR18" s="61"/>
      <c r="ZS18" s="61"/>
      <c r="ZT18" s="61"/>
      <c r="ZU18" s="61"/>
      <c r="ZV18" s="61"/>
      <c r="ZW18" s="61"/>
      <c r="ZX18" s="61"/>
      <c r="ZY18" s="61"/>
      <c r="ZZ18" s="61"/>
      <c r="AAA18" s="61"/>
      <c r="AAB18" s="61"/>
      <c r="AAC18" s="61"/>
      <c r="AAD18" s="61"/>
      <c r="AAE18" s="61"/>
      <c r="AAF18" s="61"/>
      <c r="AAG18" s="61"/>
      <c r="AAH18" s="61"/>
      <c r="AAI18" s="61"/>
      <c r="AAJ18" s="61"/>
      <c r="AAK18" s="61"/>
      <c r="AAL18" s="61"/>
      <c r="AAM18" s="61"/>
      <c r="AAN18" s="61"/>
      <c r="AAO18" s="61"/>
      <c r="AAP18" s="61"/>
      <c r="AAQ18" s="61"/>
      <c r="AAR18" s="61"/>
      <c r="AAS18" s="61"/>
      <c r="AAT18" s="61"/>
      <c r="AAU18" s="61"/>
      <c r="AAV18" s="61"/>
      <c r="AAW18" s="61"/>
      <c r="AAX18" s="61"/>
      <c r="AAY18" s="61"/>
      <c r="AAZ18" s="61"/>
      <c r="ABA18" s="61"/>
      <c r="ABB18" s="61"/>
      <c r="ABC18" s="61"/>
      <c r="ABD18" s="61"/>
      <c r="ABE18" s="61"/>
      <c r="ABF18" s="61"/>
      <c r="ABG18" s="61"/>
      <c r="ABH18" s="61"/>
      <c r="ABI18" s="61"/>
      <c r="ABJ18" s="61"/>
      <c r="ABK18" s="61"/>
      <c r="ABL18" s="61"/>
      <c r="ABM18" s="61"/>
      <c r="ABN18" s="61"/>
      <c r="ABO18" s="61"/>
      <c r="ABP18" s="61"/>
      <c r="ABQ18" s="61"/>
      <c r="ABR18" s="61"/>
      <c r="ABS18" s="61"/>
      <c r="ABT18" s="61"/>
      <c r="ABU18" s="61"/>
      <c r="ABV18" s="61"/>
      <c r="ABW18" s="61"/>
      <c r="ABX18" s="61"/>
      <c r="ABY18" s="61"/>
      <c r="ABZ18" s="61"/>
      <c r="ACA18" s="61"/>
      <c r="ACB18" s="61"/>
      <c r="ACC18" s="61"/>
      <c r="ACD18" s="61"/>
      <c r="ACE18" s="61"/>
      <c r="ACF18" s="61"/>
      <c r="ACG18" s="61"/>
      <c r="ACH18" s="61"/>
      <c r="ACI18" s="61"/>
      <c r="ACJ18" s="61"/>
      <c r="ACK18" s="61"/>
      <c r="ACL18" s="61"/>
      <c r="ACM18" s="61"/>
      <c r="ACN18" s="61"/>
      <c r="ACO18" s="61"/>
      <c r="ACP18" s="61"/>
      <c r="ACQ18" s="61"/>
      <c r="ACR18" s="61"/>
      <c r="ACS18" s="61"/>
      <c r="ACT18" s="61"/>
      <c r="ACU18" s="61"/>
      <c r="ACV18" s="61"/>
      <c r="ACW18" s="61"/>
      <c r="ACX18" s="61"/>
      <c r="ACY18" s="61"/>
      <c r="ACZ18" s="61"/>
      <c r="ADA18" s="61"/>
      <c r="ADB18" s="61"/>
      <c r="ADC18" s="61"/>
      <c r="ADD18" s="61"/>
      <c r="ADE18" s="61"/>
      <c r="ADF18" s="61"/>
      <c r="ADG18" s="61"/>
      <c r="ADH18" s="61"/>
      <c r="ADI18" s="61"/>
      <c r="ADJ18" s="61"/>
      <c r="ADK18" s="61"/>
      <c r="ADL18" s="61"/>
      <c r="ADM18" s="61"/>
      <c r="ADN18" s="61"/>
      <c r="ADO18" s="61"/>
      <c r="ADP18" s="61"/>
      <c r="ADQ18" s="61"/>
      <c r="ADR18" s="61"/>
      <c r="ADS18" s="61"/>
      <c r="ADT18" s="61"/>
      <c r="ADU18" s="61"/>
      <c r="ADV18" s="61"/>
      <c r="ADW18" s="61"/>
      <c r="ADX18" s="61"/>
      <c r="ADY18" s="61"/>
      <c r="ADZ18" s="61"/>
      <c r="AEA18" s="61"/>
      <c r="AEB18" s="61"/>
      <c r="AEC18" s="61"/>
      <c r="AED18" s="61"/>
      <c r="AEE18" s="61"/>
      <c r="AEF18" s="61"/>
      <c r="AEG18" s="61"/>
      <c r="AEH18" s="61"/>
      <c r="AEI18" s="61"/>
      <c r="AEJ18" s="61"/>
      <c r="AEK18" s="61"/>
      <c r="AEL18" s="61"/>
      <c r="AEM18" s="61"/>
      <c r="AEN18" s="61"/>
      <c r="AEO18" s="61"/>
      <c r="AEP18" s="61"/>
      <c r="AEQ18" s="61"/>
      <c r="AER18" s="61"/>
      <c r="AES18" s="61"/>
      <c r="AET18" s="61"/>
      <c r="AEU18" s="61"/>
      <c r="AEV18" s="61"/>
      <c r="AEW18" s="61"/>
      <c r="AEX18" s="61"/>
      <c r="AEY18" s="61"/>
      <c r="AEZ18" s="61"/>
      <c r="AFA18" s="61"/>
      <c r="AFB18" s="61"/>
      <c r="AFC18" s="61"/>
      <c r="AFD18" s="61"/>
      <c r="AFE18" s="61"/>
      <c r="AFF18" s="61"/>
      <c r="AFG18" s="61"/>
      <c r="AFH18" s="61"/>
      <c r="AFI18" s="61"/>
      <c r="AFJ18" s="61"/>
      <c r="AFK18" s="61"/>
      <c r="AFL18" s="61"/>
      <c r="AFM18" s="61"/>
      <c r="AFN18" s="61"/>
      <c r="AFO18" s="61"/>
      <c r="AFP18" s="61"/>
      <c r="AFQ18" s="61"/>
      <c r="AFR18" s="61"/>
      <c r="AFS18" s="61"/>
      <c r="AFT18" s="61"/>
      <c r="AFU18" s="61"/>
    </row>
    <row r="19" spans="1:853" ht="30" x14ac:dyDescent="0.25">
      <c r="A19" s="17">
        <f t="shared" si="0"/>
        <v>9</v>
      </c>
      <c r="B19" s="158" t="s">
        <v>193</v>
      </c>
      <c r="C19" s="324">
        <v>55251</v>
      </c>
      <c r="D19" s="324">
        <v>54669</v>
      </c>
      <c r="E19" s="324">
        <v>12349</v>
      </c>
      <c r="F19" s="324">
        <v>12206</v>
      </c>
      <c r="G19" s="324">
        <v>1974</v>
      </c>
      <c r="H19" s="324">
        <v>2059</v>
      </c>
      <c r="I19" s="324">
        <v>40928</v>
      </c>
      <c r="J19" s="324">
        <v>40404</v>
      </c>
      <c r="K19" s="323">
        <v>29598</v>
      </c>
      <c r="L19" s="323">
        <v>20450</v>
      </c>
      <c r="M19" s="323">
        <v>9086</v>
      </c>
      <c r="N19" s="323">
        <v>8099</v>
      </c>
      <c r="O19" s="323">
        <v>20512</v>
      </c>
      <c r="P19" s="323">
        <v>12351</v>
      </c>
      <c r="Q19" s="323">
        <v>16910</v>
      </c>
      <c r="R19" s="323">
        <v>9536</v>
      </c>
      <c r="S19" s="323">
        <v>6062</v>
      </c>
      <c r="T19" s="323">
        <v>4922</v>
      </c>
      <c r="U19" s="323">
        <v>10848</v>
      </c>
      <c r="V19" s="323">
        <v>4614</v>
      </c>
      <c r="W19" s="323">
        <v>8879</v>
      </c>
      <c r="X19" s="323">
        <v>4177</v>
      </c>
      <c r="Y19" s="323">
        <v>5328</v>
      </c>
      <c r="Z19" s="323">
        <v>2382</v>
      </c>
      <c r="AA19" s="323">
        <v>3551</v>
      </c>
      <c r="AB19" s="323">
        <v>1795</v>
      </c>
      <c r="AC19" s="323">
        <v>2309</v>
      </c>
      <c r="AD19" s="323">
        <v>1520</v>
      </c>
      <c r="AE19" s="323">
        <v>1386</v>
      </c>
      <c r="AF19" s="323">
        <v>695</v>
      </c>
      <c r="AG19" s="323">
        <v>923</v>
      </c>
      <c r="AH19" s="323">
        <v>825</v>
      </c>
      <c r="AI19" s="323">
        <v>58150</v>
      </c>
      <c r="AJ19" s="323">
        <v>57327</v>
      </c>
      <c r="AK19" s="323">
        <v>27702</v>
      </c>
      <c r="AL19" s="323">
        <v>23048</v>
      </c>
      <c r="AM19" s="323">
        <v>30448</v>
      </c>
      <c r="AN19" s="323">
        <v>34279</v>
      </c>
      <c r="AO19" s="323">
        <v>9332</v>
      </c>
      <c r="AP19" s="323">
        <v>7851</v>
      </c>
      <c r="AQ19" s="323">
        <v>1998</v>
      </c>
      <c r="AR19" s="323">
        <v>2124</v>
      </c>
      <c r="AS19" s="323">
        <v>7334</v>
      </c>
      <c r="AT19" s="323">
        <v>5727</v>
      </c>
      <c r="AU19" s="323">
        <v>19361</v>
      </c>
      <c r="AV19" s="323">
        <v>18781</v>
      </c>
      <c r="AW19" s="323">
        <v>15841</v>
      </c>
      <c r="AX19" s="323">
        <v>13838</v>
      </c>
      <c r="AY19" s="323">
        <v>3460</v>
      </c>
      <c r="AZ19" s="323">
        <v>4680</v>
      </c>
      <c r="BA19" s="323">
        <v>60</v>
      </c>
      <c r="BB19" s="323">
        <v>263</v>
      </c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  <c r="IS19" s="61"/>
      <c r="IT19" s="61"/>
      <c r="IU19" s="61"/>
      <c r="IV19" s="61"/>
      <c r="IW19" s="61"/>
      <c r="IX19" s="61"/>
      <c r="IY19" s="61"/>
      <c r="IZ19" s="61"/>
      <c r="JA19" s="61"/>
      <c r="JB19" s="61"/>
      <c r="JC19" s="61"/>
      <c r="JD19" s="61"/>
      <c r="JE19" s="61"/>
      <c r="JF19" s="61"/>
      <c r="JG19" s="61"/>
      <c r="JH19" s="61"/>
      <c r="JI19" s="61"/>
      <c r="JJ19" s="61"/>
      <c r="JK19" s="61"/>
      <c r="JL19" s="61"/>
      <c r="JM19" s="61"/>
      <c r="JN19" s="61"/>
      <c r="JO19" s="61"/>
      <c r="JP19" s="61"/>
      <c r="JQ19" s="61"/>
      <c r="JR19" s="61"/>
      <c r="JS19" s="61"/>
      <c r="JT19" s="61"/>
      <c r="JU19" s="61"/>
      <c r="JV19" s="61"/>
      <c r="JW19" s="61"/>
      <c r="JX19" s="61"/>
      <c r="JY19" s="61"/>
      <c r="JZ19" s="61"/>
      <c r="KA19" s="61"/>
      <c r="KB19" s="61"/>
      <c r="KC19" s="61"/>
      <c r="KD19" s="61"/>
      <c r="KE19" s="61"/>
      <c r="KF19" s="61"/>
      <c r="KG19" s="61"/>
      <c r="KH19" s="61"/>
      <c r="KI19" s="61"/>
      <c r="KJ19" s="61"/>
      <c r="KK19" s="61"/>
      <c r="KL19" s="61"/>
      <c r="KM19" s="61"/>
      <c r="KN19" s="61"/>
      <c r="KO19" s="61"/>
      <c r="KP19" s="61"/>
      <c r="KQ19" s="61"/>
      <c r="KR19" s="61"/>
      <c r="KS19" s="61"/>
      <c r="KT19" s="61"/>
      <c r="KU19" s="61"/>
      <c r="KV19" s="61"/>
      <c r="KW19" s="61"/>
      <c r="KX19" s="61"/>
      <c r="KY19" s="61"/>
      <c r="KZ19" s="61"/>
      <c r="LA19" s="61"/>
      <c r="LB19" s="61"/>
      <c r="LC19" s="61"/>
      <c r="LD19" s="61"/>
      <c r="LE19" s="61"/>
      <c r="LF19" s="61"/>
      <c r="LG19" s="61"/>
      <c r="LH19" s="61"/>
      <c r="LI19" s="61"/>
      <c r="LJ19" s="61"/>
      <c r="LK19" s="61"/>
      <c r="LL19" s="61"/>
      <c r="LM19" s="61"/>
      <c r="LN19" s="61"/>
      <c r="LO19" s="61"/>
      <c r="LP19" s="61"/>
      <c r="LQ19" s="61"/>
      <c r="LR19" s="61"/>
      <c r="LS19" s="61"/>
      <c r="LT19" s="61"/>
      <c r="LU19" s="61"/>
      <c r="LV19" s="61"/>
      <c r="LW19" s="61"/>
      <c r="LX19" s="61"/>
      <c r="LY19" s="61"/>
      <c r="LZ19" s="61"/>
      <c r="MA19" s="61"/>
      <c r="MB19" s="61"/>
      <c r="MC19" s="61"/>
      <c r="MD19" s="61"/>
      <c r="ME19" s="61"/>
      <c r="MF19" s="61"/>
      <c r="MG19" s="61"/>
      <c r="MH19" s="61"/>
      <c r="MI19" s="61"/>
      <c r="MJ19" s="61"/>
      <c r="MK19" s="61"/>
      <c r="ML19" s="61"/>
      <c r="MM19" s="61"/>
      <c r="MN19" s="61"/>
      <c r="MO19" s="61"/>
      <c r="MP19" s="61"/>
      <c r="MQ19" s="61"/>
      <c r="MR19" s="61"/>
      <c r="MS19" s="61"/>
      <c r="MT19" s="61"/>
      <c r="MU19" s="61"/>
      <c r="MV19" s="61"/>
      <c r="MW19" s="61"/>
      <c r="MX19" s="61"/>
      <c r="MY19" s="61"/>
      <c r="MZ19" s="61"/>
      <c r="NA19" s="61"/>
      <c r="NB19" s="61"/>
      <c r="NC19" s="61"/>
      <c r="ND19" s="61"/>
      <c r="NE19" s="61"/>
      <c r="NF19" s="61"/>
      <c r="NG19" s="61"/>
      <c r="NH19" s="61"/>
      <c r="NI19" s="61"/>
      <c r="NJ19" s="61"/>
      <c r="NK19" s="61"/>
      <c r="NL19" s="61"/>
      <c r="NM19" s="61"/>
      <c r="NN19" s="61"/>
      <c r="NO19" s="61"/>
      <c r="NP19" s="61"/>
      <c r="NQ19" s="61"/>
      <c r="NR19" s="61"/>
      <c r="NS19" s="61"/>
      <c r="NT19" s="61"/>
      <c r="NU19" s="61"/>
      <c r="NV19" s="61"/>
      <c r="NW19" s="61"/>
      <c r="NX19" s="61"/>
      <c r="NY19" s="61"/>
      <c r="NZ19" s="61"/>
      <c r="OA19" s="61"/>
      <c r="OB19" s="61"/>
      <c r="OC19" s="61"/>
      <c r="OD19" s="61"/>
      <c r="OE19" s="61"/>
      <c r="OF19" s="61"/>
      <c r="OG19" s="61"/>
      <c r="OH19" s="61"/>
      <c r="OI19" s="61"/>
      <c r="OJ19" s="61"/>
      <c r="OK19" s="61"/>
      <c r="OL19" s="61"/>
      <c r="OM19" s="61"/>
      <c r="ON19" s="61"/>
      <c r="OO19" s="61"/>
      <c r="OP19" s="61"/>
      <c r="OQ19" s="61"/>
      <c r="OR19" s="61"/>
      <c r="OS19" s="61"/>
      <c r="OT19" s="61"/>
      <c r="OU19" s="61"/>
      <c r="OV19" s="61"/>
      <c r="OW19" s="61"/>
      <c r="OX19" s="61"/>
      <c r="OY19" s="61"/>
      <c r="OZ19" s="61"/>
      <c r="PA19" s="61"/>
      <c r="PB19" s="61"/>
      <c r="PC19" s="61"/>
      <c r="PD19" s="61"/>
      <c r="PE19" s="61"/>
      <c r="PF19" s="61"/>
      <c r="PG19" s="61"/>
      <c r="PH19" s="61"/>
      <c r="PI19" s="61"/>
      <c r="PJ19" s="61"/>
      <c r="PK19" s="61"/>
      <c r="PL19" s="61"/>
      <c r="PM19" s="61"/>
      <c r="PN19" s="61"/>
      <c r="PO19" s="61"/>
      <c r="PP19" s="61"/>
      <c r="PQ19" s="61"/>
      <c r="PR19" s="61"/>
      <c r="PS19" s="61"/>
      <c r="PT19" s="61"/>
      <c r="PU19" s="61"/>
      <c r="PV19" s="61"/>
      <c r="PW19" s="61"/>
      <c r="PX19" s="61"/>
      <c r="PY19" s="61"/>
      <c r="PZ19" s="61"/>
      <c r="QA19" s="61"/>
      <c r="QB19" s="61"/>
      <c r="QC19" s="61"/>
      <c r="QD19" s="61"/>
      <c r="QE19" s="61"/>
      <c r="QF19" s="61"/>
      <c r="QG19" s="61"/>
      <c r="QH19" s="61"/>
      <c r="QI19" s="61"/>
      <c r="QJ19" s="61"/>
      <c r="QK19" s="61"/>
      <c r="QL19" s="61"/>
      <c r="QM19" s="61"/>
      <c r="QN19" s="61"/>
      <c r="QO19" s="61"/>
      <c r="QP19" s="61"/>
      <c r="QQ19" s="61"/>
      <c r="QR19" s="61"/>
      <c r="QS19" s="61"/>
      <c r="QT19" s="61"/>
      <c r="QU19" s="61"/>
      <c r="QV19" s="61"/>
      <c r="QW19" s="61"/>
      <c r="QX19" s="61"/>
      <c r="QY19" s="61"/>
      <c r="QZ19" s="61"/>
      <c r="RA19" s="61"/>
      <c r="RB19" s="61"/>
      <c r="RC19" s="61"/>
      <c r="RD19" s="61"/>
      <c r="RE19" s="61"/>
      <c r="RF19" s="61"/>
      <c r="RG19" s="61"/>
      <c r="RH19" s="61"/>
      <c r="RI19" s="61"/>
      <c r="RJ19" s="61"/>
      <c r="RK19" s="61"/>
      <c r="RL19" s="61"/>
      <c r="RM19" s="61"/>
      <c r="RN19" s="61"/>
      <c r="RO19" s="61"/>
      <c r="RP19" s="61"/>
      <c r="RQ19" s="61"/>
      <c r="RR19" s="61"/>
      <c r="RS19" s="61"/>
      <c r="RT19" s="61"/>
      <c r="RU19" s="61"/>
      <c r="RV19" s="61"/>
      <c r="RW19" s="61"/>
      <c r="RX19" s="61"/>
      <c r="RY19" s="61"/>
      <c r="RZ19" s="61"/>
      <c r="SA19" s="61"/>
      <c r="SB19" s="61"/>
      <c r="SC19" s="61"/>
      <c r="SD19" s="61"/>
      <c r="SE19" s="61"/>
      <c r="SF19" s="61"/>
      <c r="SG19" s="61"/>
      <c r="SH19" s="61"/>
      <c r="SI19" s="61"/>
      <c r="SJ19" s="61"/>
      <c r="SK19" s="61"/>
      <c r="SL19" s="61"/>
      <c r="SM19" s="61"/>
      <c r="SN19" s="61"/>
      <c r="SO19" s="61"/>
      <c r="SP19" s="61"/>
      <c r="SQ19" s="61"/>
      <c r="SR19" s="61"/>
      <c r="SS19" s="61"/>
      <c r="ST19" s="61"/>
      <c r="SU19" s="61"/>
      <c r="SV19" s="61"/>
      <c r="SW19" s="61"/>
      <c r="SX19" s="61"/>
      <c r="SY19" s="61"/>
      <c r="SZ19" s="61"/>
      <c r="TA19" s="61"/>
      <c r="TB19" s="61"/>
      <c r="TC19" s="61"/>
      <c r="TD19" s="61"/>
      <c r="TE19" s="61"/>
      <c r="TF19" s="61"/>
      <c r="TG19" s="61"/>
      <c r="TH19" s="61"/>
      <c r="TI19" s="61"/>
      <c r="TJ19" s="61"/>
      <c r="TK19" s="61"/>
      <c r="TL19" s="61"/>
      <c r="TM19" s="61"/>
      <c r="TN19" s="61"/>
      <c r="TO19" s="61"/>
      <c r="TP19" s="61"/>
      <c r="TQ19" s="61"/>
      <c r="TR19" s="61"/>
      <c r="TS19" s="61"/>
      <c r="TT19" s="61"/>
      <c r="TU19" s="61"/>
      <c r="TV19" s="61"/>
      <c r="TW19" s="61"/>
      <c r="TX19" s="61"/>
      <c r="TY19" s="61"/>
      <c r="TZ19" s="61"/>
      <c r="UA19" s="61"/>
      <c r="UB19" s="61"/>
      <c r="UC19" s="61"/>
      <c r="UD19" s="61"/>
      <c r="UE19" s="61"/>
      <c r="UF19" s="61"/>
      <c r="UG19" s="61"/>
      <c r="UH19" s="61"/>
      <c r="UI19" s="61"/>
      <c r="UJ19" s="61"/>
      <c r="UK19" s="61"/>
      <c r="UL19" s="61"/>
      <c r="UM19" s="61"/>
      <c r="UN19" s="61"/>
      <c r="UO19" s="61"/>
      <c r="UP19" s="61"/>
      <c r="UQ19" s="61"/>
      <c r="UR19" s="61"/>
      <c r="US19" s="61"/>
      <c r="UT19" s="61"/>
      <c r="UU19" s="61"/>
      <c r="UV19" s="61"/>
      <c r="UW19" s="61"/>
      <c r="UX19" s="61"/>
      <c r="UY19" s="61"/>
      <c r="UZ19" s="61"/>
      <c r="VA19" s="61"/>
      <c r="VB19" s="61"/>
      <c r="VC19" s="61"/>
      <c r="VD19" s="61"/>
      <c r="VE19" s="61"/>
      <c r="VF19" s="61"/>
      <c r="VG19" s="61"/>
      <c r="VH19" s="61"/>
      <c r="VI19" s="61"/>
      <c r="VJ19" s="61"/>
      <c r="VK19" s="61"/>
      <c r="VL19" s="61"/>
      <c r="VM19" s="61"/>
      <c r="VN19" s="61"/>
      <c r="VO19" s="61"/>
      <c r="VP19" s="61"/>
      <c r="VQ19" s="61"/>
      <c r="VR19" s="61"/>
      <c r="VS19" s="61"/>
      <c r="VT19" s="61"/>
      <c r="VU19" s="61"/>
      <c r="VV19" s="61"/>
      <c r="VW19" s="61"/>
      <c r="VX19" s="61"/>
      <c r="VY19" s="61"/>
      <c r="VZ19" s="61"/>
      <c r="WA19" s="61"/>
      <c r="WB19" s="61"/>
      <c r="WC19" s="61"/>
      <c r="WD19" s="61"/>
      <c r="WE19" s="61"/>
      <c r="WF19" s="61"/>
      <c r="WG19" s="61"/>
      <c r="WH19" s="61"/>
      <c r="WI19" s="61"/>
      <c r="WJ19" s="61"/>
      <c r="WK19" s="61"/>
      <c r="WL19" s="61"/>
      <c r="WM19" s="61"/>
      <c r="WN19" s="61"/>
      <c r="WO19" s="61"/>
      <c r="WP19" s="61"/>
      <c r="WQ19" s="61"/>
      <c r="WR19" s="61"/>
      <c r="WS19" s="61"/>
      <c r="WT19" s="61"/>
      <c r="WU19" s="61"/>
      <c r="WV19" s="61"/>
      <c r="WW19" s="61"/>
      <c r="WX19" s="61"/>
      <c r="WY19" s="61"/>
      <c r="WZ19" s="61"/>
      <c r="XA19" s="61"/>
      <c r="XB19" s="61"/>
      <c r="XC19" s="61"/>
      <c r="XD19" s="61"/>
      <c r="XE19" s="61"/>
      <c r="XF19" s="61"/>
      <c r="XG19" s="61"/>
      <c r="XH19" s="61"/>
      <c r="XI19" s="61"/>
      <c r="XJ19" s="61"/>
      <c r="XK19" s="61"/>
      <c r="XL19" s="61"/>
      <c r="XM19" s="61"/>
      <c r="XN19" s="61"/>
      <c r="XO19" s="61"/>
      <c r="XP19" s="61"/>
      <c r="XQ19" s="61"/>
      <c r="XR19" s="61"/>
      <c r="XS19" s="61"/>
      <c r="XT19" s="61"/>
      <c r="XU19" s="61"/>
      <c r="XV19" s="61"/>
      <c r="XW19" s="61"/>
      <c r="XX19" s="61"/>
      <c r="XY19" s="61"/>
      <c r="XZ19" s="61"/>
      <c r="YA19" s="61"/>
      <c r="YB19" s="61"/>
      <c r="YC19" s="61"/>
      <c r="YD19" s="61"/>
      <c r="YE19" s="61"/>
      <c r="YF19" s="61"/>
      <c r="YG19" s="61"/>
      <c r="YH19" s="61"/>
      <c r="YI19" s="61"/>
      <c r="YJ19" s="61"/>
      <c r="YK19" s="61"/>
      <c r="YL19" s="61"/>
      <c r="YM19" s="61"/>
      <c r="YN19" s="61"/>
      <c r="YO19" s="61"/>
      <c r="YP19" s="61"/>
      <c r="YQ19" s="61"/>
      <c r="YR19" s="61"/>
      <c r="YS19" s="61"/>
      <c r="YT19" s="61"/>
      <c r="YU19" s="61"/>
      <c r="YV19" s="61"/>
      <c r="YW19" s="61"/>
      <c r="YX19" s="61"/>
      <c r="YY19" s="61"/>
      <c r="YZ19" s="61"/>
      <c r="ZA19" s="61"/>
      <c r="ZB19" s="61"/>
      <c r="ZC19" s="61"/>
      <c r="ZD19" s="61"/>
      <c r="ZE19" s="61"/>
      <c r="ZF19" s="61"/>
      <c r="ZG19" s="61"/>
      <c r="ZH19" s="61"/>
      <c r="ZI19" s="61"/>
      <c r="ZJ19" s="61"/>
      <c r="ZK19" s="61"/>
      <c r="ZL19" s="61"/>
      <c r="ZM19" s="61"/>
      <c r="ZN19" s="61"/>
      <c r="ZO19" s="61"/>
      <c r="ZP19" s="61"/>
      <c r="ZQ19" s="61"/>
      <c r="ZR19" s="61"/>
      <c r="ZS19" s="61"/>
      <c r="ZT19" s="61"/>
      <c r="ZU19" s="61"/>
      <c r="ZV19" s="61"/>
      <c r="ZW19" s="61"/>
      <c r="ZX19" s="61"/>
      <c r="ZY19" s="61"/>
      <c r="ZZ19" s="61"/>
      <c r="AAA19" s="61"/>
      <c r="AAB19" s="61"/>
      <c r="AAC19" s="61"/>
      <c r="AAD19" s="61"/>
      <c r="AAE19" s="61"/>
      <c r="AAF19" s="61"/>
      <c r="AAG19" s="61"/>
      <c r="AAH19" s="61"/>
      <c r="AAI19" s="61"/>
      <c r="AAJ19" s="61"/>
      <c r="AAK19" s="61"/>
      <c r="AAL19" s="61"/>
      <c r="AAM19" s="61"/>
      <c r="AAN19" s="61"/>
      <c r="AAO19" s="61"/>
      <c r="AAP19" s="61"/>
      <c r="AAQ19" s="61"/>
      <c r="AAR19" s="61"/>
      <c r="AAS19" s="61"/>
      <c r="AAT19" s="61"/>
      <c r="AAU19" s="61"/>
      <c r="AAV19" s="61"/>
      <c r="AAW19" s="61"/>
      <c r="AAX19" s="61"/>
      <c r="AAY19" s="61"/>
      <c r="AAZ19" s="61"/>
      <c r="ABA19" s="61"/>
      <c r="ABB19" s="61"/>
      <c r="ABC19" s="61"/>
      <c r="ABD19" s="61"/>
      <c r="ABE19" s="61"/>
      <c r="ABF19" s="61"/>
      <c r="ABG19" s="61"/>
      <c r="ABH19" s="61"/>
      <c r="ABI19" s="61"/>
      <c r="ABJ19" s="61"/>
      <c r="ABK19" s="61"/>
      <c r="ABL19" s="61"/>
      <c r="ABM19" s="61"/>
      <c r="ABN19" s="61"/>
      <c r="ABO19" s="61"/>
      <c r="ABP19" s="61"/>
      <c r="ABQ19" s="61"/>
      <c r="ABR19" s="61"/>
      <c r="ABS19" s="61"/>
      <c r="ABT19" s="61"/>
      <c r="ABU19" s="61"/>
      <c r="ABV19" s="61"/>
      <c r="ABW19" s="61"/>
      <c r="ABX19" s="61"/>
      <c r="ABY19" s="61"/>
      <c r="ABZ19" s="61"/>
      <c r="ACA19" s="61"/>
      <c r="ACB19" s="61"/>
      <c r="ACC19" s="61"/>
      <c r="ACD19" s="61"/>
      <c r="ACE19" s="61"/>
      <c r="ACF19" s="61"/>
      <c r="ACG19" s="61"/>
      <c r="ACH19" s="61"/>
      <c r="ACI19" s="61"/>
      <c r="ACJ19" s="61"/>
      <c r="ACK19" s="61"/>
      <c r="ACL19" s="61"/>
      <c r="ACM19" s="61"/>
      <c r="ACN19" s="61"/>
      <c r="ACO19" s="61"/>
      <c r="ACP19" s="61"/>
      <c r="ACQ19" s="61"/>
      <c r="ACR19" s="61"/>
      <c r="ACS19" s="61"/>
      <c r="ACT19" s="61"/>
      <c r="ACU19" s="61"/>
      <c r="ACV19" s="61"/>
      <c r="ACW19" s="61"/>
      <c r="ACX19" s="61"/>
      <c r="ACY19" s="61"/>
      <c r="ACZ19" s="61"/>
      <c r="ADA19" s="61"/>
      <c r="ADB19" s="61"/>
      <c r="ADC19" s="61"/>
      <c r="ADD19" s="61"/>
      <c r="ADE19" s="61"/>
      <c r="ADF19" s="61"/>
      <c r="ADG19" s="61"/>
      <c r="ADH19" s="61"/>
      <c r="ADI19" s="61"/>
      <c r="ADJ19" s="61"/>
      <c r="ADK19" s="61"/>
      <c r="ADL19" s="61"/>
      <c r="ADM19" s="61"/>
      <c r="ADN19" s="61"/>
      <c r="ADO19" s="61"/>
      <c r="ADP19" s="61"/>
      <c r="ADQ19" s="61"/>
      <c r="ADR19" s="61"/>
      <c r="ADS19" s="61"/>
      <c r="ADT19" s="61"/>
      <c r="ADU19" s="61"/>
      <c r="ADV19" s="61"/>
      <c r="ADW19" s="61"/>
      <c r="ADX19" s="61"/>
      <c r="ADY19" s="61"/>
      <c r="ADZ19" s="61"/>
      <c r="AEA19" s="61"/>
      <c r="AEB19" s="61"/>
      <c r="AEC19" s="61"/>
      <c r="AED19" s="61"/>
      <c r="AEE19" s="61"/>
      <c r="AEF19" s="61"/>
      <c r="AEG19" s="61"/>
      <c r="AEH19" s="61"/>
      <c r="AEI19" s="61"/>
      <c r="AEJ19" s="61"/>
      <c r="AEK19" s="61"/>
      <c r="AEL19" s="61"/>
      <c r="AEM19" s="61"/>
      <c r="AEN19" s="61"/>
      <c r="AEO19" s="61"/>
      <c r="AEP19" s="61"/>
      <c r="AEQ19" s="61"/>
      <c r="AER19" s="61"/>
      <c r="AES19" s="61"/>
      <c r="AET19" s="61"/>
      <c r="AEU19" s="61"/>
      <c r="AEV19" s="61"/>
      <c r="AEW19" s="61"/>
      <c r="AEX19" s="61"/>
      <c r="AEY19" s="61"/>
      <c r="AEZ19" s="61"/>
      <c r="AFA19" s="61"/>
      <c r="AFB19" s="61"/>
      <c r="AFC19" s="61"/>
      <c r="AFD19" s="61"/>
      <c r="AFE19" s="61"/>
      <c r="AFF19" s="61"/>
      <c r="AFG19" s="61"/>
      <c r="AFH19" s="61"/>
      <c r="AFI19" s="61"/>
      <c r="AFJ19" s="61"/>
      <c r="AFK19" s="61"/>
      <c r="AFL19" s="61"/>
      <c r="AFM19" s="61"/>
      <c r="AFN19" s="61"/>
      <c r="AFO19" s="61"/>
      <c r="AFP19" s="61"/>
      <c r="AFQ19" s="61"/>
      <c r="AFR19" s="61"/>
      <c r="AFS19" s="61"/>
      <c r="AFT19" s="61"/>
      <c r="AFU19" s="61"/>
    </row>
    <row r="20" spans="1:853" ht="45" x14ac:dyDescent="0.25">
      <c r="A20" s="17">
        <f t="shared" si="0"/>
        <v>10</v>
      </c>
      <c r="B20" s="144" t="s">
        <v>194</v>
      </c>
      <c r="C20" s="302">
        <v>43157</v>
      </c>
      <c r="D20" s="302">
        <v>43485</v>
      </c>
      <c r="E20" s="302">
        <v>13244</v>
      </c>
      <c r="F20" s="302">
        <v>8899</v>
      </c>
      <c r="G20" s="302">
        <v>1547</v>
      </c>
      <c r="H20" s="302">
        <v>1481</v>
      </c>
      <c r="I20" s="302">
        <v>28366</v>
      </c>
      <c r="J20" s="302">
        <v>33105</v>
      </c>
      <c r="K20" s="301">
        <v>15013</v>
      </c>
      <c r="L20" s="301">
        <v>15612</v>
      </c>
      <c r="M20" s="301">
        <v>6157</v>
      </c>
      <c r="N20" s="301">
        <v>6165</v>
      </c>
      <c r="O20" s="301">
        <v>8856</v>
      </c>
      <c r="P20" s="301">
        <v>9447</v>
      </c>
      <c r="Q20" s="301">
        <v>9080</v>
      </c>
      <c r="R20" s="301">
        <v>8359</v>
      </c>
      <c r="S20" s="301">
        <v>4346</v>
      </c>
      <c r="T20" s="301">
        <v>4014</v>
      </c>
      <c r="U20" s="301">
        <v>4734</v>
      </c>
      <c r="V20" s="301">
        <v>4345</v>
      </c>
      <c r="W20" s="301">
        <v>3326</v>
      </c>
      <c r="X20" s="301">
        <v>3859</v>
      </c>
      <c r="Y20" s="301">
        <v>1061</v>
      </c>
      <c r="Z20" s="301">
        <v>1504</v>
      </c>
      <c r="AA20" s="301">
        <v>2265</v>
      </c>
      <c r="AB20" s="301">
        <v>2355</v>
      </c>
      <c r="AC20" s="301">
        <v>326</v>
      </c>
      <c r="AD20" s="301">
        <v>456</v>
      </c>
      <c r="AE20" s="301">
        <v>267</v>
      </c>
      <c r="AF20" s="301">
        <v>438</v>
      </c>
      <c r="AG20" s="301">
        <v>59</v>
      </c>
      <c r="AH20" s="301">
        <v>18</v>
      </c>
      <c r="AI20" s="301">
        <v>28951</v>
      </c>
      <c r="AJ20" s="301">
        <v>37851</v>
      </c>
      <c r="AK20" s="301">
        <v>11827</v>
      </c>
      <c r="AL20" s="301">
        <v>13619</v>
      </c>
      <c r="AM20" s="301">
        <v>17124</v>
      </c>
      <c r="AN20" s="301">
        <v>24232</v>
      </c>
      <c r="AO20" s="301">
        <v>3674</v>
      </c>
      <c r="AP20" s="301">
        <v>5313</v>
      </c>
      <c r="AQ20" s="301">
        <v>938</v>
      </c>
      <c r="AR20" s="301">
        <v>1446</v>
      </c>
      <c r="AS20" s="301">
        <v>2736</v>
      </c>
      <c r="AT20" s="301">
        <v>3867</v>
      </c>
      <c r="AU20" s="301">
        <v>10565</v>
      </c>
      <c r="AV20" s="301">
        <v>14707</v>
      </c>
      <c r="AW20" s="301">
        <v>7104</v>
      </c>
      <c r="AX20" s="301">
        <v>14539</v>
      </c>
      <c r="AY20" s="301">
        <v>3461</v>
      </c>
      <c r="AZ20" s="301">
        <v>168</v>
      </c>
      <c r="BA20" s="303"/>
      <c r="BB20" s="303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  <c r="IS20" s="61"/>
      <c r="IT20" s="61"/>
      <c r="IU20" s="61"/>
      <c r="IV20" s="61"/>
      <c r="IW20" s="61"/>
      <c r="IX20" s="61"/>
      <c r="IY20" s="61"/>
      <c r="IZ20" s="61"/>
      <c r="JA20" s="61"/>
      <c r="JB20" s="61"/>
      <c r="JC20" s="61"/>
      <c r="JD20" s="61"/>
      <c r="JE20" s="61"/>
      <c r="JF20" s="61"/>
      <c r="JG20" s="61"/>
      <c r="JH20" s="61"/>
      <c r="JI20" s="61"/>
      <c r="JJ20" s="61"/>
      <c r="JK20" s="61"/>
      <c r="JL20" s="61"/>
      <c r="JM20" s="61"/>
      <c r="JN20" s="61"/>
      <c r="JO20" s="61"/>
      <c r="JP20" s="61"/>
      <c r="JQ20" s="61"/>
      <c r="JR20" s="61"/>
      <c r="JS20" s="61"/>
      <c r="JT20" s="61"/>
      <c r="JU20" s="61"/>
      <c r="JV20" s="61"/>
      <c r="JW20" s="61"/>
      <c r="JX20" s="61"/>
      <c r="JY20" s="61"/>
      <c r="JZ20" s="61"/>
      <c r="KA20" s="61"/>
      <c r="KB20" s="61"/>
      <c r="KC20" s="61"/>
      <c r="KD20" s="61"/>
      <c r="KE20" s="61"/>
      <c r="KF20" s="61"/>
      <c r="KG20" s="61"/>
      <c r="KH20" s="61"/>
      <c r="KI20" s="61"/>
      <c r="KJ20" s="61"/>
      <c r="KK20" s="61"/>
      <c r="KL20" s="61"/>
      <c r="KM20" s="61"/>
      <c r="KN20" s="61"/>
      <c r="KO20" s="61"/>
      <c r="KP20" s="61"/>
      <c r="KQ20" s="61"/>
      <c r="KR20" s="61"/>
      <c r="KS20" s="61"/>
      <c r="KT20" s="61"/>
      <c r="KU20" s="61"/>
      <c r="KV20" s="61"/>
      <c r="KW20" s="61"/>
      <c r="KX20" s="61"/>
      <c r="KY20" s="61"/>
      <c r="KZ20" s="61"/>
      <c r="LA20" s="61"/>
      <c r="LB20" s="61"/>
      <c r="LC20" s="61"/>
      <c r="LD20" s="61"/>
      <c r="LE20" s="61"/>
      <c r="LF20" s="61"/>
      <c r="LG20" s="61"/>
      <c r="LH20" s="61"/>
      <c r="LI20" s="61"/>
      <c r="LJ20" s="61"/>
      <c r="LK20" s="61"/>
      <c r="LL20" s="61"/>
      <c r="LM20" s="61"/>
      <c r="LN20" s="61"/>
      <c r="LO20" s="61"/>
      <c r="LP20" s="61"/>
      <c r="LQ20" s="61"/>
      <c r="LR20" s="61"/>
      <c r="LS20" s="61"/>
      <c r="LT20" s="61"/>
      <c r="LU20" s="61"/>
      <c r="LV20" s="61"/>
      <c r="LW20" s="61"/>
      <c r="LX20" s="61"/>
      <c r="LY20" s="61"/>
      <c r="LZ20" s="61"/>
      <c r="MA20" s="61"/>
      <c r="MB20" s="61"/>
      <c r="MC20" s="61"/>
      <c r="MD20" s="61"/>
      <c r="ME20" s="61"/>
      <c r="MF20" s="61"/>
      <c r="MG20" s="61"/>
      <c r="MH20" s="61"/>
      <c r="MI20" s="61"/>
      <c r="MJ20" s="61"/>
      <c r="MK20" s="61"/>
      <c r="ML20" s="61"/>
      <c r="MM20" s="61"/>
      <c r="MN20" s="61"/>
      <c r="MO20" s="61"/>
      <c r="MP20" s="61"/>
      <c r="MQ20" s="61"/>
      <c r="MR20" s="61"/>
      <c r="MS20" s="61"/>
      <c r="MT20" s="61"/>
      <c r="MU20" s="61"/>
      <c r="MV20" s="61"/>
      <c r="MW20" s="61"/>
      <c r="MX20" s="61"/>
      <c r="MY20" s="61"/>
      <c r="MZ20" s="61"/>
      <c r="NA20" s="61"/>
      <c r="NB20" s="61"/>
      <c r="NC20" s="61"/>
      <c r="ND20" s="61"/>
      <c r="NE20" s="61"/>
      <c r="NF20" s="61"/>
      <c r="NG20" s="61"/>
      <c r="NH20" s="61"/>
      <c r="NI20" s="61"/>
      <c r="NJ20" s="61"/>
      <c r="NK20" s="61"/>
      <c r="NL20" s="61"/>
      <c r="NM20" s="61"/>
      <c r="NN20" s="61"/>
      <c r="NO20" s="61"/>
      <c r="NP20" s="61"/>
      <c r="NQ20" s="61"/>
      <c r="NR20" s="61"/>
      <c r="NS20" s="61"/>
      <c r="NT20" s="61"/>
      <c r="NU20" s="61"/>
      <c r="NV20" s="61"/>
      <c r="NW20" s="61"/>
      <c r="NX20" s="61"/>
      <c r="NY20" s="61"/>
      <c r="NZ20" s="61"/>
      <c r="OA20" s="61"/>
      <c r="OB20" s="61"/>
      <c r="OC20" s="61"/>
      <c r="OD20" s="61"/>
      <c r="OE20" s="61"/>
      <c r="OF20" s="61"/>
      <c r="OG20" s="61"/>
      <c r="OH20" s="61"/>
      <c r="OI20" s="61"/>
      <c r="OJ20" s="61"/>
      <c r="OK20" s="61"/>
      <c r="OL20" s="61"/>
      <c r="OM20" s="61"/>
      <c r="ON20" s="61"/>
      <c r="OO20" s="61"/>
      <c r="OP20" s="61"/>
      <c r="OQ20" s="61"/>
      <c r="OR20" s="61"/>
      <c r="OS20" s="61"/>
      <c r="OT20" s="61"/>
      <c r="OU20" s="61"/>
      <c r="OV20" s="61"/>
      <c r="OW20" s="61"/>
      <c r="OX20" s="61"/>
      <c r="OY20" s="61"/>
      <c r="OZ20" s="61"/>
      <c r="PA20" s="61"/>
      <c r="PB20" s="61"/>
      <c r="PC20" s="61"/>
      <c r="PD20" s="61"/>
      <c r="PE20" s="61"/>
      <c r="PF20" s="61"/>
      <c r="PG20" s="61"/>
      <c r="PH20" s="61"/>
      <c r="PI20" s="61"/>
      <c r="PJ20" s="61"/>
      <c r="PK20" s="61"/>
      <c r="PL20" s="61"/>
      <c r="PM20" s="61"/>
      <c r="PN20" s="61"/>
      <c r="PO20" s="61"/>
      <c r="PP20" s="61"/>
      <c r="PQ20" s="61"/>
      <c r="PR20" s="61"/>
      <c r="PS20" s="61"/>
      <c r="PT20" s="61"/>
      <c r="PU20" s="61"/>
      <c r="PV20" s="61"/>
      <c r="PW20" s="61"/>
      <c r="PX20" s="61"/>
      <c r="PY20" s="61"/>
      <c r="PZ20" s="61"/>
      <c r="QA20" s="61"/>
      <c r="QB20" s="61"/>
      <c r="QC20" s="61"/>
      <c r="QD20" s="61"/>
      <c r="QE20" s="61"/>
      <c r="QF20" s="61"/>
      <c r="QG20" s="61"/>
      <c r="QH20" s="61"/>
      <c r="QI20" s="61"/>
      <c r="QJ20" s="61"/>
      <c r="QK20" s="61"/>
      <c r="QL20" s="61"/>
      <c r="QM20" s="61"/>
      <c r="QN20" s="61"/>
      <c r="QO20" s="61"/>
      <c r="QP20" s="61"/>
      <c r="QQ20" s="61"/>
      <c r="QR20" s="61"/>
      <c r="QS20" s="61"/>
      <c r="QT20" s="61"/>
      <c r="QU20" s="61"/>
      <c r="QV20" s="61"/>
      <c r="QW20" s="61"/>
      <c r="QX20" s="61"/>
      <c r="QY20" s="61"/>
      <c r="QZ20" s="61"/>
      <c r="RA20" s="61"/>
      <c r="RB20" s="61"/>
      <c r="RC20" s="61"/>
      <c r="RD20" s="61"/>
      <c r="RE20" s="61"/>
      <c r="RF20" s="61"/>
      <c r="RG20" s="61"/>
      <c r="RH20" s="61"/>
      <c r="RI20" s="61"/>
      <c r="RJ20" s="61"/>
      <c r="RK20" s="61"/>
      <c r="RL20" s="61"/>
      <c r="RM20" s="61"/>
      <c r="RN20" s="61"/>
      <c r="RO20" s="61"/>
      <c r="RP20" s="61"/>
      <c r="RQ20" s="61"/>
      <c r="RR20" s="61"/>
      <c r="RS20" s="61"/>
      <c r="RT20" s="61"/>
      <c r="RU20" s="61"/>
      <c r="RV20" s="61"/>
      <c r="RW20" s="61"/>
      <c r="RX20" s="61"/>
      <c r="RY20" s="61"/>
      <c r="RZ20" s="61"/>
      <c r="SA20" s="61"/>
      <c r="SB20" s="61"/>
      <c r="SC20" s="61"/>
      <c r="SD20" s="61"/>
      <c r="SE20" s="61"/>
      <c r="SF20" s="61"/>
      <c r="SG20" s="61"/>
      <c r="SH20" s="61"/>
      <c r="SI20" s="61"/>
      <c r="SJ20" s="61"/>
      <c r="SK20" s="61"/>
      <c r="SL20" s="61"/>
      <c r="SM20" s="61"/>
      <c r="SN20" s="61"/>
      <c r="SO20" s="61"/>
      <c r="SP20" s="61"/>
      <c r="SQ20" s="61"/>
      <c r="SR20" s="61"/>
      <c r="SS20" s="61"/>
      <c r="ST20" s="61"/>
      <c r="SU20" s="61"/>
      <c r="SV20" s="61"/>
      <c r="SW20" s="61"/>
      <c r="SX20" s="61"/>
      <c r="SY20" s="61"/>
      <c r="SZ20" s="61"/>
      <c r="TA20" s="61"/>
      <c r="TB20" s="61"/>
      <c r="TC20" s="61"/>
      <c r="TD20" s="61"/>
      <c r="TE20" s="61"/>
      <c r="TF20" s="61"/>
      <c r="TG20" s="61"/>
      <c r="TH20" s="61"/>
      <c r="TI20" s="61"/>
      <c r="TJ20" s="61"/>
      <c r="TK20" s="61"/>
      <c r="TL20" s="61"/>
      <c r="TM20" s="61"/>
      <c r="TN20" s="61"/>
      <c r="TO20" s="61"/>
      <c r="TP20" s="61"/>
      <c r="TQ20" s="61"/>
      <c r="TR20" s="61"/>
      <c r="TS20" s="61"/>
      <c r="TT20" s="61"/>
      <c r="TU20" s="61"/>
      <c r="TV20" s="61"/>
      <c r="TW20" s="61"/>
      <c r="TX20" s="61"/>
      <c r="TY20" s="61"/>
      <c r="TZ20" s="61"/>
      <c r="UA20" s="61"/>
      <c r="UB20" s="61"/>
      <c r="UC20" s="61"/>
      <c r="UD20" s="61"/>
      <c r="UE20" s="61"/>
      <c r="UF20" s="61"/>
      <c r="UG20" s="61"/>
      <c r="UH20" s="61"/>
      <c r="UI20" s="61"/>
      <c r="UJ20" s="61"/>
      <c r="UK20" s="61"/>
      <c r="UL20" s="61"/>
      <c r="UM20" s="61"/>
      <c r="UN20" s="61"/>
      <c r="UO20" s="61"/>
      <c r="UP20" s="61"/>
      <c r="UQ20" s="61"/>
      <c r="UR20" s="61"/>
      <c r="US20" s="61"/>
      <c r="UT20" s="61"/>
      <c r="UU20" s="61"/>
      <c r="UV20" s="61"/>
      <c r="UW20" s="61"/>
      <c r="UX20" s="61"/>
      <c r="UY20" s="61"/>
      <c r="UZ20" s="61"/>
      <c r="VA20" s="61"/>
      <c r="VB20" s="61"/>
      <c r="VC20" s="61"/>
      <c r="VD20" s="61"/>
      <c r="VE20" s="61"/>
      <c r="VF20" s="61"/>
      <c r="VG20" s="61"/>
      <c r="VH20" s="61"/>
      <c r="VI20" s="61"/>
      <c r="VJ20" s="61"/>
      <c r="VK20" s="61"/>
      <c r="VL20" s="61"/>
      <c r="VM20" s="61"/>
      <c r="VN20" s="61"/>
      <c r="VO20" s="61"/>
      <c r="VP20" s="61"/>
      <c r="VQ20" s="61"/>
      <c r="VR20" s="61"/>
      <c r="VS20" s="61"/>
      <c r="VT20" s="61"/>
      <c r="VU20" s="61"/>
      <c r="VV20" s="61"/>
      <c r="VW20" s="61"/>
      <c r="VX20" s="61"/>
      <c r="VY20" s="61"/>
      <c r="VZ20" s="61"/>
      <c r="WA20" s="61"/>
      <c r="WB20" s="61"/>
      <c r="WC20" s="61"/>
      <c r="WD20" s="61"/>
      <c r="WE20" s="61"/>
      <c r="WF20" s="61"/>
      <c r="WG20" s="61"/>
      <c r="WH20" s="61"/>
      <c r="WI20" s="61"/>
      <c r="WJ20" s="61"/>
      <c r="WK20" s="61"/>
      <c r="WL20" s="61"/>
      <c r="WM20" s="61"/>
      <c r="WN20" s="61"/>
      <c r="WO20" s="61"/>
      <c r="WP20" s="61"/>
      <c r="WQ20" s="61"/>
      <c r="WR20" s="61"/>
      <c r="WS20" s="61"/>
      <c r="WT20" s="61"/>
      <c r="WU20" s="61"/>
      <c r="WV20" s="61"/>
      <c r="WW20" s="61"/>
      <c r="WX20" s="61"/>
      <c r="WY20" s="61"/>
      <c r="WZ20" s="61"/>
      <c r="XA20" s="61"/>
      <c r="XB20" s="61"/>
      <c r="XC20" s="61"/>
      <c r="XD20" s="61"/>
      <c r="XE20" s="61"/>
      <c r="XF20" s="61"/>
      <c r="XG20" s="61"/>
      <c r="XH20" s="61"/>
      <c r="XI20" s="61"/>
      <c r="XJ20" s="61"/>
      <c r="XK20" s="61"/>
      <c r="XL20" s="61"/>
      <c r="XM20" s="61"/>
      <c r="XN20" s="61"/>
      <c r="XO20" s="61"/>
      <c r="XP20" s="61"/>
      <c r="XQ20" s="61"/>
      <c r="XR20" s="61"/>
      <c r="XS20" s="61"/>
      <c r="XT20" s="61"/>
      <c r="XU20" s="61"/>
      <c r="XV20" s="61"/>
      <c r="XW20" s="61"/>
      <c r="XX20" s="61"/>
      <c r="XY20" s="61"/>
      <c r="XZ20" s="61"/>
      <c r="YA20" s="61"/>
      <c r="YB20" s="61"/>
      <c r="YC20" s="61"/>
      <c r="YD20" s="61"/>
      <c r="YE20" s="61"/>
      <c r="YF20" s="61"/>
      <c r="YG20" s="61"/>
      <c r="YH20" s="61"/>
      <c r="YI20" s="61"/>
      <c r="YJ20" s="61"/>
      <c r="YK20" s="61"/>
      <c r="YL20" s="61"/>
      <c r="YM20" s="61"/>
      <c r="YN20" s="61"/>
      <c r="YO20" s="61"/>
      <c r="YP20" s="61"/>
      <c r="YQ20" s="61"/>
      <c r="YR20" s="61"/>
      <c r="YS20" s="61"/>
      <c r="YT20" s="61"/>
      <c r="YU20" s="61"/>
      <c r="YV20" s="61"/>
      <c r="YW20" s="61"/>
      <c r="YX20" s="61"/>
      <c r="YY20" s="61"/>
      <c r="YZ20" s="61"/>
      <c r="ZA20" s="61"/>
      <c r="ZB20" s="61"/>
      <c r="ZC20" s="61"/>
      <c r="ZD20" s="61"/>
      <c r="ZE20" s="61"/>
      <c r="ZF20" s="61"/>
      <c r="ZG20" s="61"/>
      <c r="ZH20" s="61"/>
      <c r="ZI20" s="61"/>
      <c r="ZJ20" s="61"/>
      <c r="ZK20" s="61"/>
      <c r="ZL20" s="61"/>
      <c r="ZM20" s="61"/>
      <c r="ZN20" s="61"/>
      <c r="ZO20" s="61"/>
      <c r="ZP20" s="61"/>
      <c r="ZQ20" s="61"/>
      <c r="ZR20" s="61"/>
      <c r="ZS20" s="61"/>
      <c r="ZT20" s="61"/>
      <c r="ZU20" s="61"/>
      <c r="ZV20" s="61"/>
      <c r="ZW20" s="61"/>
      <c r="ZX20" s="61"/>
      <c r="ZY20" s="61"/>
      <c r="ZZ20" s="61"/>
      <c r="AAA20" s="61"/>
      <c r="AAB20" s="61"/>
      <c r="AAC20" s="61"/>
      <c r="AAD20" s="61"/>
      <c r="AAE20" s="61"/>
      <c r="AAF20" s="61"/>
      <c r="AAG20" s="61"/>
      <c r="AAH20" s="61"/>
      <c r="AAI20" s="61"/>
      <c r="AAJ20" s="61"/>
      <c r="AAK20" s="61"/>
      <c r="AAL20" s="61"/>
      <c r="AAM20" s="61"/>
      <c r="AAN20" s="61"/>
      <c r="AAO20" s="61"/>
      <c r="AAP20" s="61"/>
      <c r="AAQ20" s="61"/>
      <c r="AAR20" s="61"/>
      <c r="AAS20" s="61"/>
      <c r="AAT20" s="61"/>
      <c r="AAU20" s="61"/>
      <c r="AAV20" s="61"/>
      <c r="AAW20" s="61"/>
      <c r="AAX20" s="61"/>
      <c r="AAY20" s="61"/>
      <c r="AAZ20" s="61"/>
      <c r="ABA20" s="61"/>
      <c r="ABB20" s="61"/>
      <c r="ABC20" s="61"/>
      <c r="ABD20" s="61"/>
      <c r="ABE20" s="61"/>
      <c r="ABF20" s="61"/>
      <c r="ABG20" s="61"/>
      <c r="ABH20" s="61"/>
      <c r="ABI20" s="61"/>
      <c r="ABJ20" s="61"/>
      <c r="ABK20" s="61"/>
      <c r="ABL20" s="61"/>
      <c r="ABM20" s="61"/>
      <c r="ABN20" s="61"/>
      <c r="ABO20" s="61"/>
      <c r="ABP20" s="61"/>
      <c r="ABQ20" s="61"/>
      <c r="ABR20" s="61"/>
      <c r="ABS20" s="61"/>
      <c r="ABT20" s="61"/>
      <c r="ABU20" s="61"/>
      <c r="ABV20" s="61"/>
      <c r="ABW20" s="61"/>
      <c r="ABX20" s="61"/>
      <c r="ABY20" s="61"/>
      <c r="ABZ20" s="61"/>
      <c r="ACA20" s="61"/>
      <c r="ACB20" s="61"/>
      <c r="ACC20" s="61"/>
      <c r="ACD20" s="61"/>
      <c r="ACE20" s="61"/>
      <c r="ACF20" s="61"/>
      <c r="ACG20" s="61"/>
      <c r="ACH20" s="61"/>
      <c r="ACI20" s="61"/>
      <c r="ACJ20" s="61"/>
      <c r="ACK20" s="61"/>
      <c r="ACL20" s="61"/>
      <c r="ACM20" s="61"/>
      <c r="ACN20" s="61"/>
      <c r="ACO20" s="61"/>
      <c r="ACP20" s="61"/>
      <c r="ACQ20" s="61"/>
      <c r="ACR20" s="61"/>
      <c r="ACS20" s="61"/>
      <c r="ACT20" s="61"/>
      <c r="ACU20" s="61"/>
      <c r="ACV20" s="61"/>
      <c r="ACW20" s="61"/>
      <c r="ACX20" s="61"/>
      <c r="ACY20" s="61"/>
      <c r="ACZ20" s="61"/>
      <c r="ADA20" s="61"/>
      <c r="ADB20" s="61"/>
      <c r="ADC20" s="61"/>
      <c r="ADD20" s="61"/>
      <c r="ADE20" s="61"/>
      <c r="ADF20" s="61"/>
      <c r="ADG20" s="61"/>
      <c r="ADH20" s="61"/>
      <c r="ADI20" s="61"/>
      <c r="ADJ20" s="61"/>
      <c r="ADK20" s="61"/>
      <c r="ADL20" s="61"/>
      <c r="ADM20" s="61"/>
      <c r="ADN20" s="61"/>
      <c r="ADO20" s="61"/>
      <c r="ADP20" s="61"/>
      <c r="ADQ20" s="61"/>
      <c r="ADR20" s="61"/>
      <c r="ADS20" s="61"/>
      <c r="ADT20" s="61"/>
      <c r="ADU20" s="61"/>
      <c r="ADV20" s="61"/>
      <c r="ADW20" s="61"/>
      <c r="ADX20" s="61"/>
      <c r="ADY20" s="61"/>
      <c r="ADZ20" s="61"/>
      <c r="AEA20" s="61"/>
      <c r="AEB20" s="61"/>
      <c r="AEC20" s="61"/>
      <c r="AED20" s="61"/>
      <c r="AEE20" s="61"/>
      <c r="AEF20" s="61"/>
      <c r="AEG20" s="61"/>
      <c r="AEH20" s="61"/>
      <c r="AEI20" s="61"/>
      <c r="AEJ20" s="61"/>
      <c r="AEK20" s="61"/>
      <c r="AEL20" s="61"/>
      <c r="AEM20" s="61"/>
      <c r="AEN20" s="61"/>
      <c r="AEO20" s="61"/>
      <c r="AEP20" s="61"/>
      <c r="AEQ20" s="61"/>
      <c r="AER20" s="61"/>
      <c r="AES20" s="61"/>
      <c r="AET20" s="61"/>
      <c r="AEU20" s="61"/>
      <c r="AEV20" s="61"/>
      <c r="AEW20" s="61"/>
      <c r="AEX20" s="61"/>
      <c r="AEY20" s="61"/>
      <c r="AEZ20" s="61"/>
      <c r="AFA20" s="61"/>
      <c r="AFB20" s="61"/>
      <c r="AFC20" s="61"/>
      <c r="AFD20" s="61"/>
      <c r="AFE20" s="61"/>
      <c r="AFF20" s="61"/>
      <c r="AFG20" s="61"/>
      <c r="AFH20" s="61"/>
      <c r="AFI20" s="61"/>
      <c r="AFJ20" s="61"/>
      <c r="AFK20" s="61"/>
      <c r="AFL20" s="61"/>
      <c r="AFM20" s="61"/>
      <c r="AFN20" s="61"/>
      <c r="AFO20" s="61"/>
      <c r="AFP20" s="61"/>
      <c r="AFQ20" s="61"/>
      <c r="AFR20" s="61"/>
      <c r="AFS20" s="61"/>
      <c r="AFT20" s="61"/>
      <c r="AFU20" s="61"/>
    </row>
    <row r="21" spans="1:853" ht="30" x14ac:dyDescent="0.25">
      <c r="A21" s="17">
        <f t="shared" si="0"/>
        <v>11</v>
      </c>
      <c r="B21" s="158" t="s">
        <v>195</v>
      </c>
      <c r="C21" s="366">
        <v>43377</v>
      </c>
      <c r="D21" s="366">
        <v>43918</v>
      </c>
      <c r="E21" s="366">
        <v>8179</v>
      </c>
      <c r="F21" s="366">
        <v>8196</v>
      </c>
      <c r="G21" s="366">
        <v>1340</v>
      </c>
      <c r="H21" s="366">
        <v>1614</v>
      </c>
      <c r="I21" s="366">
        <v>34137</v>
      </c>
      <c r="J21" s="366">
        <v>34108</v>
      </c>
      <c r="K21" s="365">
        <v>12264</v>
      </c>
      <c r="L21" s="365">
        <v>13140</v>
      </c>
      <c r="M21" s="365">
        <v>4641</v>
      </c>
      <c r="N21" s="365">
        <v>4179</v>
      </c>
      <c r="O21" s="365">
        <v>7623</v>
      </c>
      <c r="P21" s="365">
        <v>8961</v>
      </c>
      <c r="Q21" s="365">
        <v>5982</v>
      </c>
      <c r="R21" s="365">
        <v>5469</v>
      </c>
      <c r="S21" s="365">
        <v>2667</v>
      </c>
      <c r="T21" s="365">
        <v>2825</v>
      </c>
      <c r="U21" s="365">
        <v>3315</v>
      </c>
      <c r="V21" s="365">
        <v>2644</v>
      </c>
      <c r="W21" s="365">
        <v>3392</v>
      </c>
      <c r="X21" s="365">
        <v>2088</v>
      </c>
      <c r="Y21" s="365">
        <v>1656</v>
      </c>
      <c r="Z21" s="365">
        <v>1552</v>
      </c>
      <c r="AA21" s="365">
        <v>1736</v>
      </c>
      <c r="AB21" s="365">
        <v>536</v>
      </c>
      <c r="AC21" s="365">
        <v>967</v>
      </c>
      <c r="AD21" s="365">
        <v>909</v>
      </c>
      <c r="AE21" s="365">
        <v>950</v>
      </c>
      <c r="AF21" s="365">
        <v>891</v>
      </c>
      <c r="AG21" s="365">
        <v>17</v>
      </c>
      <c r="AH21" s="365">
        <v>18</v>
      </c>
      <c r="AI21" s="365">
        <v>28897</v>
      </c>
      <c r="AJ21" s="365">
        <v>32830</v>
      </c>
      <c r="AK21" s="365">
        <v>13134</v>
      </c>
      <c r="AL21" s="365">
        <v>15625</v>
      </c>
      <c r="AM21" s="365">
        <v>15763</v>
      </c>
      <c r="AN21" s="365">
        <v>17205</v>
      </c>
      <c r="AO21" s="365">
        <v>6434</v>
      </c>
      <c r="AP21" s="365">
        <v>6604</v>
      </c>
      <c r="AQ21" s="365">
        <v>1780</v>
      </c>
      <c r="AR21" s="365">
        <v>1914</v>
      </c>
      <c r="AS21" s="365">
        <v>4654</v>
      </c>
      <c r="AT21" s="365">
        <v>4690</v>
      </c>
      <c r="AU21" s="365">
        <v>12635</v>
      </c>
      <c r="AV21" s="365">
        <v>13841</v>
      </c>
      <c r="AW21" s="365">
        <v>11931</v>
      </c>
      <c r="AX21" s="365">
        <v>12639</v>
      </c>
      <c r="AY21" s="365">
        <v>804</v>
      </c>
      <c r="AZ21" s="365">
        <v>1202</v>
      </c>
      <c r="BA21" s="365"/>
      <c r="BB21" s="365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  <c r="IS21" s="61"/>
      <c r="IT21" s="61"/>
      <c r="IU21" s="61"/>
      <c r="IV21" s="61"/>
      <c r="IW21" s="61"/>
      <c r="IX21" s="61"/>
      <c r="IY21" s="61"/>
      <c r="IZ21" s="61"/>
      <c r="JA21" s="61"/>
      <c r="JB21" s="61"/>
      <c r="JC21" s="61"/>
      <c r="JD21" s="61"/>
      <c r="JE21" s="61"/>
      <c r="JF21" s="61"/>
      <c r="JG21" s="61"/>
      <c r="JH21" s="61"/>
      <c r="JI21" s="61"/>
      <c r="JJ21" s="61"/>
      <c r="JK21" s="61"/>
      <c r="JL21" s="61"/>
      <c r="JM21" s="61"/>
      <c r="JN21" s="61"/>
      <c r="JO21" s="61"/>
      <c r="JP21" s="61"/>
      <c r="JQ21" s="61"/>
      <c r="JR21" s="61"/>
      <c r="JS21" s="61"/>
      <c r="JT21" s="61"/>
      <c r="JU21" s="61"/>
      <c r="JV21" s="61"/>
      <c r="JW21" s="61"/>
      <c r="JX21" s="61"/>
      <c r="JY21" s="61"/>
      <c r="JZ21" s="61"/>
      <c r="KA21" s="61"/>
      <c r="KB21" s="61"/>
      <c r="KC21" s="61"/>
      <c r="KD21" s="61"/>
      <c r="KE21" s="61"/>
      <c r="KF21" s="61"/>
      <c r="KG21" s="61"/>
      <c r="KH21" s="61"/>
      <c r="KI21" s="61"/>
      <c r="KJ21" s="61"/>
      <c r="KK21" s="61"/>
      <c r="KL21" s="61"/>
      <c r="KM21" s="61"/>
      <c r="KN21" s="61"/>
      <c r="KO21" s="61"/>
      <c r="KP21" s="61"/>
      <c r="KQ21" s="61"/>
      <c r="KR21" s="61"/>
      <c r="KS21" s="61"/>
      <c r="KT21" s="61"/>
      <c r="KU21" s="61"/>
      <c r="KV21" s="61"/>
      <c r="KW21" s="61"/>
      <c r="KX21" s="61"/>
      <c r="KY21" s="61"/>
      <c r="KZ21" s="61"/>
      <c r="LA21" s="61"/>
      <c r="LB21" s="61"/>
      <c r="LC21" s="61"/>
      <c r="LD21" s="61"/>
      <c r="LE21" s="61"/>
      <c r="LF21" s="61"/>
      <c r="LG21" s="61"/>
      <c r="LH21" s="61"/>
      <c r="LI21" s="61"/>
      <c r="LJ21" s="61"/>
      <c r="LK21" s="61"/>
      <c r="LL21" s="61"/>
      <c r="LM21" s="61"/>
      <c r="LN21" s="61"/>
      <c r="LO21" s="61"/>
      <c r="LP21" s="61"/>
      <c r="LQ21" s="61"/>
      <c r="LR21" s="61"/>
      <c r="LS21" s="61"/>
      <c r="LT21" s="61"/>
      <c r="LU21" s="61"/>
      <c r="LV21" s="61"/>
      <c r="LW21" s="61"/>
      <c r="LX21" s="61"/>
      <c r="LY21" s="61"/>
      <c r="LZ21" s="61"/>
      <c r="MA21" s="61"/>
      <c r="MB21" s="61"/>
      <c r="MC21" s="61"/>
      <c r="MD21" s="61"/>
      <c r="ME21" s="61"/>
      <c r="MF21" s="61"/>
      <c r="MG21" s="61"/>
      <c r="MH21" s="61"/>
      <c r="MI21" s="61"/>
      <c r="MJ21" s="61"/>
      <c r="MK21" s="61"/>
      <c r="ML21" s="61"/>
      <c r="MM21" s="61"/>
      <c r="MN21" s="61"/>
      <c r="MO21" s="61"/>
      <c r="MP21" s="61"/>
      <c r="MQ21" s="61"/>
      <c r="MR21" s="61"/>
      <c r="MS21" s="61"/>
      <c r="MT21" s="61"/>
      <c r="MU21" s="61"/>
      <c r="MV21" s="61"/>
      <c r="MW21" s="61"/>
      <c r="MX21" s="61"/>
      <c r="MY21" s="61"/>
      <c r="MZ21" s="61"/>
      <c r="NA21" s="61"/>
      <c r="NB21" s="61"/>
      <c r="NC21" s="61"/>
      <c r="ND21" s="61"/>
      <c r="NE21" s="61"/>
      <c r="NF21" s="61"/>
      <c r="NG21" s="61"/>
      <c r="NH21" s="61"/>
      <c r="NI21" s="61"/>
      <c r="NJ21" s="61"/>
      <c r="NK21" s="61"/>
      <c r="NL21" s="61"/>
      <c r="NM21" s="61"/>
      <c r="NN21" s="61"/>
      <c r="NO21" s="61"/>
      <c r="NP21" s="61"/>
      <c r="NQ21" s="61"/>
      <c r="NR21" s="61"/>
      <c r="NS21" s="61"/>
      <c r="NT21" s="61"/>
      <c r="NU21" s="61"/>
      <c r="NV21" s="61"/>
      <c r="NW21" s="61"/>
      <c r="NX21" s="61"/>
      <c r="NY21" s="61"/>
      <c r="NZ21" s="61"/>
      <c r="OA21" s="61"/>
      <c r="OB21" s="61"/>
      <c r="OC21" s="61"/>
      <c r="OD21" s="61"/>
      <c r="OE21" s="61"/>
      <c r="OF21" s="61"/>
      <c r="OG21" s="61"/>
      <c r="OH21" s="61"/>
      <c r="OI21" s="61"/>
      <c r="OJ21" s="61"/>
      <c r="OK21" s="61"/>
      <c r="OL21" s="61"/>
      <c r="OM21" s="61"/>
      <c r="ON21" s="61"/>
      <c r="OO21" s="61"/>
      <c r="OP21" s="61"/>
      <c r="OQ21" s="61"/>
      <c r="OR21" s="61"/>
      <c r="OS21" s="61"/>
      <c r="OT21" s="61"/>
      <c r="OU21" s="61"/>
      <c r="OV21" s="61"/>
      <c r="OW21" s="61"/>
      <c r="OX21" s="61"/>
      <c r="OY21" s="61"/>
      <c r="OZ21" s="61"/>
      <c r="PA21" s="61"/>
      <c r="PB21" s="61"/>
      <c r="PC21" s="61"/>
      <c r="PD21" s="61"/>
      <c r="PE21" s="61"/>
      <c r="PF21" s="61"/>
      <c r="PG21" s="61"/>
      <c r="PH21" s="61"/>
      <c r="PI21" s="61"/>
      <c r="PJ21" s="61"/>
      <c r="PK21" s="61"/>
      <c r="PL21" s="61"/>
      <c r="PM21" s="61"/>
      <c r="PN21" s="61"/>
      <c r="PO21" s="61"/>
      <c r="PP21" s="61"/>
      <c r="PQ21" s="61"/>
      <c r="PR21" s="61"/>
      <c r="PS21" s="61"/>
      <c r="PT21" s="61"/>
      <c r="PU21" s="61"/>
      <c r="PV21" s="61"/>
      <c r="PW21" s="61"/>
      <c r="PX21" s="61"/>
      <c r="PY21" s="61"/>
      <c r="PZ21" s="61"/>
      <c r="QA21" s="61"/>
      <c r="QB21" s="61"/>
      <c r="QC21" s="61"/>
      <c r="QD21" s="61"/>
      <c r="QE21" s="61"/>
      <c r="QF21" s="61"/>
      <c r="QG21" s="61"/>
      <c r="QH21" s="61"/>
      <c r="QI21" s="61"/>
      <c r="QJ21" s="61"/>
      <c r="QK21" s="61"/>
      <c r="QL21" s="61"/>
      <c r="QM21" s="61"/>
      <c r="QN21" s="61"/>
      <c r="QO21" s="61"/>
      <c r="QP21" s="61"/>
      <c r="QQ21" s="61"/>
      <c r="QR21" s="61"/>
      <c r="QS21" s="61"/>
      <c r="QT21" s="61"/>
      <c r="QU21" s="61"/>
      <c r="QV21" s="61"/>
      <c r="QW21" s="61"/>
      <c r="QX21" s="61"/>
      <c r="QY21" s="61"/>
      <c r="QZ21" s="61"/>
      <c r="RA21" s="61"/>
      <c r="RB21" s="61"/>
      <c r="RC21" s="61"/>
      <c r="RD21" s="61"/>
      <c r="RE21" s="61"/>
      <c r="RF21" s="61"/>
      <c r="RG21" s="61"/>
      <c r="RH21" s="61"/>
      <c r="RI21" s="61"/>
      <c r="RJ21" s="61"/>
      <c r="RK21" s="61"/>
      <c r="RL21" s="61"/>
      <c r="RM21" s="61"/>
      <c r="RN21" s="61"/>
      <c r="RO21" s="61"/>
      <c r="RP21" s="61"/>
      <c r="RQ21" s="61"/>
      <c r="RR21" s="61"/>
      <c r="RS21" s="61"/>
      <c r="RT21" s="61"/>
      <c r="RU21" s="61"/>
      <c r="RV21" s="61"/>
      <c r="RW21" s="61"/>
      <c r="RX21" s="61"/>
      <c r="RY21" s="61"/>
      <c r="RZ21" s="61"/>
      <c r="SA21" s="61"/>
      <c r="SB21" s="61"/>
      <c r="SC21" s="61"/>
      <c r="SD21" s="61"/>
      <c r="SE21" s="61"/>
      <c r="SF21" s="61"/>
      <c r="SG21" s="61"/>
      <c r="SH21" s="61"/>
      <c r="SI21" s="61"/>
      <c r="SJ21" s="61"/>
      <c r="SK21" s="61"/>
      <c r="SL21" s="61"/>
      <c r="SM21" s="61"/>
      <c r="SN21" s="61"/>
      <c r="SO21" s="61"/>
      <c r="SP21" s="61"/>
      <c r="SQ21" s="61"/>
      <c r="SR21" s="61"/>
      <c r="SS21" s="61"/>
      <c r="ST21" s="61"/>
      <c r="SU21" s="61"/>
      <c r="SV21" s="61"/>
      <c r="SW21" s="61"/>
      <c r="SX21" s="61"/>
      <c r="SY21" s="61"/>
      <c r="SZ21" s="61"/>
      <c r="TA21" s="61"/>
      <c r="TB21" s="61"/>
      <c r="TC21" s="61"/>
      <c r="TD21" s="61"/>
      <c r="TE21" s="61"/>
      <c r="TF21" s="61"/>
      <c r="TG21" s="61"/>
      <c r="TH21" s="61"/>
      <c r="TI21" s="61"/>
      <c r="TJ21" s="61"/>
      <c r="TK21" s="61"/>
      <c r="TL21" s="61"/>
      <c r="TM21" s="61"/>
      <c r="TN21" s="61"/>
      <c r="TO21" s="61"/>
      <c r="TP21" s="61"/>
      <c r="TQ21" s="61"/>
      <c r="TR21" s="61"/>
      <c r="TS21" s="61"/>
      <c r="TT21" s="61"/>
      <c r="TU21" s="61"/>
      <c r="TV21" s="61"/>
      <c r="TW21" s="61"/>
      <c r="TX21" s="61"/>
      <c r="TY21" s="61"/>
      <c r="TZ21" s="61"/>
      <c r="UA21" s="61"/>
      <c r="UB21" s="61"/>
      <c r="UC21" s="61"/>
      <c r="UD21" s="61"/>
      <c r="UE21" s="61"/>
      <c r="UF21" s="61"/>
      <c r="UG21" s="61"/>
      <c r="UH21" s="61"/>
      <c r="UI21" s="61"/>
      <c r="UJ21" s="61"/>
      <c r="UK21" s="61"/>
      <c r="UL21" s="61"/>
      <c r="UM21" s="61"/>
      <c r="UN21" s="61"/>
      <c r="UO21" s="61"/>
      <c r="UP21" s="61"/>
      <c r="UQ21" s="61"/>
      <c r="UR21" s="61"/>
      <c r="US21" s="61"/>
      <c r="UT21" s="61"/>
      <c r="UU21" s="61"/>
      <c r="UV21" s="61"/>
      <c r="UW21" s="61"/>
      <c r="UX21" s="61"/>
      <c r="UY21" s="61"/>
      <c r="UZ21" s="61"/>
      <c r="VA21" s="61"/>
      <c r="VB21" s="61"/>
      <c r="VC21" s="61"/>
      <c r="VD21" s="61"/>
      <c r="VE21" s="61"/>
      <c r="VF21" s="61"/>
      <c r="VG21" s="61"/>
      <c r="VH21" s="61"/>
      <c r="VI21" s="61"/>
      <c r="VJ21" s="61"/>
      <c r="VK21" s="61"/>
      <c r="VL21" s="61"/>
      <c r="VM21" s="61"/>
      <c r="VN21" s="61"/>
      <c r="VO21" s="61"/>
      <c r="VP21" s="61"/>
      <c r="VQ21" s="61"/>
      <c r="VR21" s="61"/>
      <c r="VS21" s="61"/>
      <c r="VT21" s="61"/>
      <c r="VU21" s="61"/>
      <c r="VV21" s="61"/>
      <c r="VW21" s="61"/>
      <c r="VX21" s="61"/>
      <c r="VY21" s="61"/>
      <c r="VZ21" s="61"/>
      <c r="WA21" s="61"/>
      <c r="WB21" s="61"/>
      <c r="WC21" s="61"/>
      <c r="WD21" s="61"/>
      <c r="WE21" s="61"/>
      <c r="WF21" s="61"/>
      <c r="WG21" s="61"/>
      <c r="WH21" s="61"/>
      <c r="WI21" s="61"/>
      <c r="WJ21" s="61"/>
      <c r="WK21" s="61"/>
      <c r="WL21" s="61"/>
      <c r="WM21" s="61"/>
      <c r="WN21" s="61"/>
      <c r="WO21" s="61"/>
      <c r="WP21" s="61"/>
      <c r="WQ21" s="61"/>
      <c r="WR21" s="61"/>
      <c r="WS21" s="61"/>
      <c r="WT21" s="61"/>
      <c r="WU21" s="61"/>
      <c r="WV21" s="61"/>
      <c r="WW21" s="61"/>
      <c r="WX21" s="61"/>
      <c r="WY21" s="61"/>
      <c r="WZ21" s="61"/>
      <c r="XA21" s="61"/>
      <c r="XB21" s="61"/>
      <c r="XC21" s="61"/>
      <c r="XD21" s="61"/>
      <c r="XE21" s="61"/>
      <c r="XF21" s="61"/>
      <c r="XG21" s="61"/>
      <c r="XH21" s="61"/>
      <c r="XI21" s="61"/>
      <c r="XJ21" s="61"/>
      <c r="XK21" s="61"/>
      <c r="XL21" s="61"/>
      <c r="XM21" s="61"/>
      <c r="XN21" s="61"/>
      <c r="XO21" s="61"/>
      <c r="XP21" s="61"/>
      <c r="XQ21" s="61"/>
      <c r="XR21" s="61"/>
      <c r="XS21" s="61"/>
      <c r="XT21" s="61"/>
      <c r="XU21" s="61"/>
      <c r="XV21" s="61"/>
      <c r="XW21" s="61"/>
      <c r="XX21" s="61"/>
      <c r="XY21" s="61"/>
      <c r="XZ21" s="61"/>
      <c r="YA21" s="61"/>
      <c r="YB21" s="61"/>
      <c r="YC21" s="61"/>
      <c r="YD21" s="61"/>
      <c r="YE21" s="61"/>
      <c r="YF21" s="61"/>
      <c r="YG21" s="61"/>
      <c r="YH21" s="61"/>
      <c r="YI21" s="61"/>
      <c r="YJ21" s="61"/>
      <c r="YK21" s="61"/>
      <c r="YL21" s="61"/>
      <c r="YM21" s="61"/>
      <c r="YN21" s="61"/>
      <c r="YO21" s="61"/>
      <c r="YP21" s="61"/>
      <c r="YQ21" s="61"/>
      <c r="YR21" s="61"/>
      <c r="YS21" s="61"/>
      <c r="YT21" s="61"/>
      <c r="YU21" s="61"/>
      <c r="YV21" s="61"/>
      <c r="YW21" s="61"/>
      <c r="YX21" s="61"/>
      <c r="YY21" s="61"/>
      <c r="YZ21" s="61"/>
      <c r="ZA21" s="61"/>
      <c r="ZB21" s="61"/>
      <c r="ZC21" s="61"/>
      <c r="ZD21" s="61"/>
      <c r="ZE21" s="61"/>
      <c r="ZF21" s="61"/>
      <c r="ZG21" s="61"/>
      <c r="ZH21" s="61"/>
      <c r="ZI21" s="61"/>
      <c r="ZJ21" s="61"/>
      <c r="ZK21" s="61"/>
      <c r="ZL21" s="61"/>
      <c r="ZM21" s="61"/>
      <c r="ZN21" s="61"/>
      <c r="ZO21" s="61"/>
      <c r="ZP21" s="61"/>
      <c r="ZQ21" s="61"/>
      <c r="ZR21" s="61"/>
      <c r="ZS21" s="61"/>
      <c r="ZT21" s="61"/>
      <c r="ZU21" s="61"/>
      <c r="ZV21" s="61"/>
      <c r="ZW21" s="61"/>
      <c r="ZX21" s="61"/>
      <c r="ZY21" s="61"/>
      <c r="ZZ21" s="61"/>
      <c r="AAA21" s="61"/>
      <c r="AAB21" s="61"/>
      <c r="AAC21" s="61"/>
      <c r="AAD21" s="61"/>
      <c r="AAE21" s="61"/>
      <c r="AAF21" s="61"/>
      <c r="AAG21" s="61"/>
      <c r="AAH21" s="61"/>
      <c r="AAI21" s="61"/>
      <c r="AAJ21" s="61"/>
      <c r="AAK21" s="61"/>
      <c r="AAL21" s="61"/>
      <c r="AAM21" s="61"/>
      <c r="AAN21" s="61"/>
      <c r="AAO21" s="61"/>
      <c r="AAP21" s="61"/>
      <c r="AAQ21" s="61"/>
      <c r="AAR21" s="61"/>
      <c r="AAS21" s="61"/>
      <c r="AAT21" s="61"/>
      <c r="AAU21" s="61"/>
      <c r="AAV21" s="61"/>
      <c r="AAW21" s="61"/>
      <c r="AAX21" s="61"/>
      <c r="AAY21" s="61"/>
      <c r="AAZ21" s="61"/>
      <c r="ABA21" s="61"/>
      <c r="ABB21" s="61"/>
      <c r="ABC21" s="61"/>
      <c r="ABD21" s="61"/>
      <c r="ABE21" s="61"/>
      <c r="ABF21" s="61"/>
      <c r="ABG21" s="61"/>
      <c r="ABH21" s="61"/>
      <c r="ABI21" s="61"/>
      <c r="ABJ21" s="61"/>
      <c r="ABK21" s="61"/>
      <c r="ABL21" s="61"/>
      <c r="ABM21" s="61"/>
      <c r="ABN21" s="61"/>
      <c r="ABO21" s="61"/>
      <c r="ABP21" s="61"/>
      <c r="ABQ21" s="61"/>
      <c r="ABR21" s="61"/>
      <c r="ABS21" s="61"/>
      <c r="ABT21" s="61"/>
      <c r="ABU21" s="61"/>
      <c r="ABV21" s="61"/>
      <c r="ABW21" s="61"/>
      <c r="ABX21" s="61"/>
      <c r="ABY21" s="61"/>
      <c r="ABZ21" s="61"/>
      <c r="ACA21" s="61"/>
      <c r="ACB21" s="61"/>
      <c r="ACC21" s="61"/>
      <c r="ACD21" s="61"/>
      <c r="ACE21" s="61"/>
      <c r="ACF21" s="61"/>
      <c r="ACG21" s="61"/>
      <c r="ACH21" s="61"/>
      <c r="ACI21" s="61"/>
      <c r="ACJ21" s="61"/>
      <c r="ACK21" s="61"/>
      <c r="ACL21" s="61"/>
      <c r="ACM21" s="61"/>
      <c r="ACN21" s="61"/>
      <c r="ACO21" s="61"/>
      <c r="ACP21" s="61"/>
      <c r="ACQ21" s="61"/>
      <c r="ACR21" s="61"/>
      <c r="ACS21" s="61"/>
      <c r="ACT21" s="61"/>
      <c r="ACU21" s="61"/>
      <c r="ACV21" s="61"/>
      <c r="ACW21" s="61"/>
      <c r="ACX21" s="61"/>
      <c r="ACY21" s="61"/>
      <c r="ACZ21" s="61"/>
      <c r="ADA21" s="61"/>
      <c r="ADB21" s="61"/>
      <c r="ADC21" s="61"/>
      <c r="ADD21" s="61"/>
      <c r="ADE21" s="61"/>
      <c r="ADF21" s="61"/>
      <c r="ADG21" s="61"/>
      <c r="ADH21" s="61"/>
      <c r="ADI21" s="61"/>
      <c r="ADJ21" s="61"/>
      <c r="ADK21" s="61"/>
      <c r="ADL21" s="61"/>
      <c r="ADM21" s="61"/>
      <c r="ADN21" s="61"/>
      <c r="ADO21" s="61"/>
      <c r="ADP21" s="61"/>
      <c r="ADQ21" s="61"/>
      <c r="ADR21" s="61"/>
      <c r="ADS21" s="61"/>
      <c r="ADT21" s="61"/>
      <c r="ADU21" s="61"/>
      <c r="ADV21" s="61"/>
      <c r="ADW21" s="61"/>
      <c r="ADX21" s="61"/>
      <c r="ADY21" s="61"/>
      <c r="ADZ21" s="61"/>
      <c r="AEA21" s="61"/>
      <c r="AEB21" s="61"/>
      <c r="AEC21" s="61"/>
      <c r="AED21" s="61"/>
      <c r="AEE21" s="61"/>
      <c r="AEF21" s="61"/>
      <c r="AEG21" s="61"/>
      <c r="AEH21" s="61"/>
      <c r="AEI21" s="61"/>
      <c r="AEJ21" s="61"/>
      <c r="AEK21" s="61"/>
      <c r="AEL21" s="61"/>
      <c r="AEM21" s="61"/>
      <c r="AEN21" s="61"/>
      <c r="AEO21" s="61"/>
      <c r="AEP21" s="61"/>
      <c r="AEQ21" s="61"/>
      <c r="AER21" s="61"/>
      <c r="AES21" s="61"/>
      <c r="AET21" s="61"/>
      <c r="AEU21" s="61"/>
      <c r="AEV21" s="61"/>
      <c r="AEW21" s="61"/>
      <c r="AEX21" s="61"/>
      <c r="AEY21" s="61"/>
      <c r="AEZ21" s="61"/>
      <c r="AFA21" s="61"/>
      <c r="AFB21" s="61"/>
      <c r="AFC21" s="61"/>
      <c r="AFD21" s="61"/>
      <c r="AFE21" s="61"/>
      <c r="AFF21" s="61"/>
      <c r="AFG21" s="61"/>
      <c r="AFH21" s="61"/>
      <c r="AFI21" s="61"/>
      <c r="AFJ21" s="61"/>
      <c r="AFK21" s="61"/>
      <c r="AFL21" s="61"/>
      <c r="AFM21" s="61"/>
      <c r="AFN21" s="61"/>
      <c r="AFO21" s="61"/>
      <c r="AFP21" s="61"/>
      <c r="AFQ21" s="61"/>
      <c r="AFR21" s="61"/>
      <c r="AFS21" s="61"/>
      <c r="AFT21" s="61"/>
      <c r="AFU21" s="61"/>
    </row>
    <row r="22" spans="1:853" ht="30" x14ac:dyDescent="0.25">
      <c r="A22" s="17">
        <f t="shared" si="0"/>
        <v>12</v>
      </c>
      <c r="B22" s="144" t="s">
        <v>196</v>
      </c>
      <c r="C22" s="309">
        <v>17423</v>
      </c>
      <c r="D22" s="309">
        <v>17408</v>
      </c>
      <c r="E22" s="309">
        <v>3536</v>
      </c>
      <c r="F22" s="309">
        <v>3496</v>
      </c>
      <c r="G22" s="309">
        <v>561</v>
      </c>
      <c r="H22" s="309">
        <v>595</v>
      </c>
      <c r="I22" s="309">
        <v>13326</v>
      </c>
      <c r="J22" s="309">
        <v>13317</v>
      </c>
      <c r="K22" s="308">
        <v>10217</v>
      </c>
      <c r="L22" s="308">
        <v>8022</v>
      </c>
      <c r="M22" s="308">
        <v>5162</v>
      </c>
      <c r="N22" s="308">
        <v>3663</v>
      </c>
      <c r="O22" s="308">
        <v>5055</v>
      </c>
      <c r="P22" s="308">
        <v>4359</v>
      </c>
      <c r="Q22" s="308">
        <v>6578</v>
      </c>
      <c r="R22" s="308">
        <v>4762</v>
      </c>
      <c r="S22" s="308">
        <v>2857</v>
      </c>
      <c r="T22" s="308">
        <v>2037</v>
      </c>
      <c r="U22" s="308">
        <v>3721</v>
      </c>
      <c r="V22" s="308">
        <v>2725</v>
      </c>
      <c r="W22" s="308">
        <v>1315</v>
      </c>
      <c r="X22" s="308">
        <v>1262</v>
      </c>
      <c r="Y22" s="308">
        <v>417</v>
      </c>
      <c r="Z22" s="308">
        <v>676</v>
      </c>
      <c r="AA22" s="308">
        <v>898</v>
      </c>
      <c r="AB22" s="308">
        <v>586</v>
      </c>
      <c r="AC22" s="308">
        <v>348</v>
      </c>
      <c r="AD22" s="308">
        <v>776</v>
      </c>
      <c r="AE22" s="308">
        <v>307</v>
      </c>
      <c r="AF22" s="308">
        <v>723</v>
      </c>
      <c r="AG22" s="308">
        <v>41</v>
      </c>
      <c r="AH22" s="308">
        <v>53</v>
      </c>
      <c r="AI22" s="308">
        <v>12385</v>
      </c>
      <c r="AJ22" s="308">
        <v>13375</v>
      </c>
      <c r="AK22" s="308">
        <v>5586</v>
      </c>
      <c r="AL22" s="308">
        <v>6176</v>
      </c>
      <c r="AM22" s="308">
        <v>6799</v>
      </c>
      <c r="AN22" s="308">
        <v>7199</v>
      </c>
      <c r="AO22" s="308">
        <v>2643</v>
      </c>
      <c r="AP22" s="308">
        <v>1787</v>
      </c>
      <c r="AQ22" s="308">
        <v>827</v>
      </c>
      <c r="AR22" s="308">
        <v>546</v>
      </c>
      <c r="AS22" s="308">
        <v>1816</v>
      </c>
      <c r="AT22" s="308">
        <v>1241</v>
      </c>
      <c r="AU22" s="308">
        <v>5703</v>
      </c>
      <c r="AV22" s="308">
        <v>5561</v>
      </c>
      <c r="AW22" s="308">
        <v>5371</v>
      </c>
      <c r="AX22" s="308">
        <v>5300</v>
      </c>
      <c r="AY22" s="308">
        <v>332</v>
      </c>
      <c r="AZ22" s="308">
        <v>261</v>
      </c>
      <c r="BA22" s="308"/>
      <c r="BB22" s="308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  <c r="IR22" s="61"/>
      <c r="IS22" s="61"/>
      <c r="IT22" s="61"/>
      <c r="IU22" s="61"/>
      <c r="IV22" s="61"/>
      <c r="IW22" s="61"/>
      <c r="IX22" s="61"/>
      <c r="IY22" s="61"/>
      <c r="IZ22" s="61"/>
      <c r="JA22" s="61"/>
      <c r="JB22" s="61"/>
      <c r="JC22" s="61"/>
      <c r="JD22" s="61"/>
      <c r="JE22" s="61"/>
      <c r="JF22" s="61"/>
      <c r="JG22" s="61"/>
      <c r="JH22" s="61"/>
      <c r="JI22" s="61"/>
      <c r="JJ22" s="61"/>
      <c r="JK22" s="61"/>
      <c r="JL22" s="61"/>
      <c r="JM22" s="61"/>
      <c r="JN22" s="61"/>
      <c r="JO22" s="61"/>
      <c r="JP22" s="61"/>
      <c r="JQ22" s="61"/>
      <c r="JR22" s="61"/>
      <c r="JS22" s="61"/>
      <c r="JT22" s="61"/>
      <c r="JU22" s="61"/>
      <c r="JV22" s="61"/>
      <c r="JW22" s="61"/>
      <c r="JX22" s="61"/>
      <c r="JY22" s="61"/>
      <c r="JZ22" s="61"/>
      <c r="KA22" s="61"/>
      <c r="KB22" s="61"/>
      <c r="KC22" s="61"/>
      <c r="KD22" s="61"/>
      <c r="KE22" s="61"/>
      <c r="KF22" s="61"/>
      <c r="KG22" s="61"/>
      <c r="KH22" s="61"/>
      <c r="KI22" s="61"/>
      <c r="KJ22" s="61"/>
      <c r="KK22" s="61"/>
      <c r="KL22" s="61"/>
      <c r="KM22" s="61"/>
      <c r="KN22" s="61"/>
      <c r="KO22" s="61"/>
      <c r="KP22" s="61"/>
      <c r="KQ22" s="61"/>
      <c r="KR22" s="61"/>
      <c r="KS22" s="61"/>
      <c r="KT22" s="61"/>
      <c r="KU22" s="61"/>
      <c r="KV22" s="61"/>
      <c r="KW22" s="61"/>
      <c r="KX22" s="61"/>
      <c r="KY22" s="61"/>
      <c r="KZ22" s="61"/>
      <c r="LA22" s="61"/>
      <c r="LB22" s="61"/>
      <c r="LC22" s="61"/>
      <c r="LD22" s="61"/>
      <c r="LE22" s="61"/>
      <c r="LF22" s="61"/>
      <c r="LG22" s="61"/>
      <c r="LH22" s="61"/>
      <c r="LI22" s="61"/>
      <c r="LJ22" s="61"/>
      <c r="LK22" s="61"/>
      <c r="LL22" s="61"/>
      <c r="LM22" s="61"/>
      <c r="LN22" s="61"/>
      <c r="LO22" s="61"/>
      <c r="LP22" s="61"/>
      <c r="LQ22" s="61"/>
      <c r="LR22" s="61"/>
      <c r="LS22" s="61"/>
      <c r="LT22" s="61"/>
      <c r="LU22" s="61"/>
      <c r="LV22" s="61"/>
      <c r="LW22" s="61"/>
      <c r="LX22" s="61"/>
      <c r="LY22" s="61"/>
      <c r="LZ22" s="61"/>
      <c r="MA22" s="61"/>
      <c r="MB22" s="61"/>
      <c r="MC22" s="61"/>
      <c r="MD22" s="61"/>
      <c r="ME22" s="61"/>
      <c r="MF22" s="61"/>
      <c r="MG22" s="61"/>
      <c r="MH22" s="61"/>
      <c r="MI22" s="61"/>
      <c r="MJ22" s="61"/>
      <c r="MK22" s="61"/>
      <c r="ML22" s="61"/>
      <c r="MM22" s="61"/>
      <c r="MN22" s="61"/>
      <c r="MO22" s="61"/>
      <c r="MP22" s="61"/>
      <c r="MQ22" s="61"/>
      <c r="MR22" s="61"/>
      <c r="MS22" s="61"/>
      <c r="MT22" s="61"/>
      <c r="MU22" s="61"/>
      <c r="MV22" s="61"/>
      <c r="MW22" s="61"/>
      <c r="MX22" s="61"/>
      <c r="MY22" s="61"/>
      <c r="MZ22" s="61"/>
      <c r="NA22" s="61"/>
      <c r="NB22" s="61"/>
      <c r="NC22" s="61"/>
      <c r="ND22" s="61"/>
      <c r="NE22" s="61"/>
      <c r="NF22" s="61"/>
      <c r="NG22" s="61"/>
      <c r="NH22" s="61"/>
      <c r="NI22" s="61"/>
      <c r="NJ22" s="61"/>
      <c r="NK22" s="61"/>
      <c r="NL22" s="61"/>
      <c r="NM22" s="61"/>
      <c r="NN22" s="61"/>
      <c r="NO22" s="61"/>
      <c r="NP22" s="61"/>
      <c r="NQ22" s="61"/>
      <c r="NR22" s="61"/>
      <c r="NS22" s="61"/>
      <c r="NT22" s="61"/>
      <c r="NU22" s="61"/>
      <c r="NV22" s="61"/>
      <c r="NW22" s="61"/>
      <c r="NX22" s="61"/>
      <c r="NY22" s="61"/>
      <c r="NZ22" s="61"/>
      <c r="OA22" s="61"/>
      <c r="OB22" s="61"/>
      <c r="OC22" s="61"/>
      <c r="OD22" s="61"/>
      <c r="OE22" s="61"/>
      <c r="OF22" s="61"/>
      <c r="OG22" s="61"/>
      <c r="OH22" s="61"/>
      <c r="OI22" s="61"/>
      <c r="OJ22" s="61"/>
      <c r="OK22" s="61"/>
      <c r="OL22" s="61"/>
      <c r="OM22" s="61"/>
      <c r="ON22" s="61"/>
      <c r="OO22" s="61"/>
      <c r="OP22" s="61"/>
      <c r="OQ22" s="61"/>
      <c r="OR22" s="61"/>
      <c r="OS22" s="61"/>
      <c r="OT22" s="61"/>
      <c r="OU22" s="61"/>
      <c r="OV22" s="61"/>
      <c r="OW22" s="61"/>
      <c r="OX22" s="61"/>
      <c r="OY22" s="61"/>
      <c r="OZ22" s="61"/>
      <c r="PA22" s="61"/>
      <c r="PB22" s="61"/>
      <c r="PC22" s="61"/>
      <c r="PD22" s="61"/>
      <c r="PE22" s="61"/>
      <c r="PF22" s="61"/>
      <c r="PG22" s="61"/>
      <c r="PH22" s="61"/>
      <c r="PI22" s="61"/>
      <c r="PJ22" s="61"/>
      <c r="PK22" s="61"/>
      <c r="PL22" s="61"/>
      <c r="PM22" s="61"/>
      <c r="PN22" s="61"/>
      <c r="PO22" s="61"/>
      <c r="PP22" s="61"/>
      <c r="PQ22" s="61"/>
      <c r="PR22" s="61"/>
      <c r="PS22" s="61"/>
      <c r="PT22" s="61"/>
      <c r="PU22" s="61"/>
      <c r="PV22" s="61"/>
      <c r="PW22" s="61"/>
      <c r="PX22" s="61"/>
      <c r="PY22" s="61"/>
      <c r="PZ22" s="61"/>
      <c r="QA22" s="61"/>
      <c r="QB22" s="61"/>
      <c r="QC22" s="61"/>
      <c r="QD22" s="61"/>
      <c r="QE22" s="61"/>
      <c r="QF22" s="61"/>
      <c r="QG22" s="61"/>
      <c r="QH22" s="61"/>
      <c r="QI22" s="61"/>
      <c r="QJ22" s="61"/>
      <c r="QK22" s="61"/>
      <c r="QL22" s="61"/>
      <c r="QM22" s="61"/>
      <c r="QN22" s="61"/>
      <c r="QO22" s="61"/>
      <c r="QP22" s="61"/>
      <c r="QQ22" s="61"/>
      <c r="QR22" s="61"/>
      <c r="QS22" s="61"/>
      <c r="QT22" s="61"/>
      <c r="QU22" s="61"/>
      <c r="QV22" s="61"/>
      <c r="QW22" s="61"/>
      <c r="QX22" s="61"/>
      <c r="QY22" s="61"/>
      <c r="QZ22" s="61"/>
      <c r="RA22" s="61"/>
      <c r="RB22" s="61"/>
      <c r="RC22" s="61"/>
      <c r="RD22" s="61"/>
      <c r="RE22" s="61"/>
      <c r="RF22" s="61"/>
      <c r="RG22" s="61"/>
      <c r="RH22" s="61"/>
      <c r="RI22" s="61"/>
      <c r="RJ22" s="61"/>
      <c r="RK22" s="61"/>
      <c r="RL22" s="61"/>
      <c r="RM22" s="61"/>
      <c r="RN22" s="61"/>
      <c r="RO22" s="61"/>
      <c r="RP22" s="61"/>
      <c r="RQ22" s="61"/>
      <c r="RR22" s="61"/>
      <c r="RS22" s="61"/>
      <c r="RT22" s="61"/>
      <c r="RU22" s="61"/>
      <c r="RV22" s="61"/>
      <c r="RW22" s="61"/>
      <c r="RX22" s="61"/>
      <c r="RY22" s="61"/>
      <c r="RZ22" s="61"/>
      <c r="SA22" s="61"/>
      <c r="SB22" s="61"/>
      <c r="SC22" s="61"/>
      <c r="SD22" s="61"/>
      <c r="SE22" s="61"/>
      <c r="SF22" s="61"/>
      <c r="SG22" s="61"/>
      <c r="SH22" s="61"/>
      <c r="SI22" s="61"/>
      <c r="SJ22" s="61"/>
      <c r="SK22" s="61"/>
      <c r="SL22" s="61"/>
      <c r="SM22" s="61"/>
      <c r="SN22" s="61"/>
      <c r="SO22" s="61"/>
      <c r="SP22" s="61"/>
      <c r="SQ22" s="61"/>
      <c r="SR22" s="61"/>
      <c r="SS22" s="61"/>
      <c r="ST22" s="61"/>
      <c r="SU22" s="61"/>
      <c r="SV22" s="61"/>
      <c r="SW22" s="61"/>
      <c r="SX22" s="61"/>
      <c r="SY22" s="61"/>
      <c r="SZ22" s="61"/>
      <c r="TA22" s="61"/>
      <c r="TB22" s="61"/>
      <c r="TC22" s="61"/>
      <c r="TD22" s="61"/>
      <c r="TE22" s="61"/>
      <c r="TF22" s="61"/>
      <c r="TG22" s="61"/>
      <c r="TH22" s="61"/>
      <c r="TI22" s="61"/>
      <c r="TJ22" s="61"/>
      <c r="TK22" s="61"/>
      <c r="TL22" s="61"/>
      <c r="TM22" s="61"/>
      <c r="TN22" s="61"/>
      <c r="TO22" s="61"/>
      <c r="TP22" s="61"/>
      <c r="TQ22" s="61"/>
      <c r="TR22" s="61"/>
      <c r="TS22" s="61"/>
      <c r="TT22" s="61"/>
      <c r="TU22" s="61"/>
      <c r="TV22" s="61"/>
      <c r="TW22" s="61"/>
      <c r="TX22" s="61"/>
      <c r="TY22" s="61"/>
      <c r="TZ22" s="61"/>
      <c r="UA22" s="61"/>
      <c r="UB22" s="61"/>
      <c r="UC22" s="61"/>
      <c r="UD22" s="61"/>
      <c r="UE22" s="61"/>
      <c r="UF22" s="61"/>
      <c r="UG22" s="61"/>
      <c r="UH22" s="61"/>
      <c r="UI22" s="61"/>
      <c r="UJ22" s="61"/>
      <c r="UK22" s="61"/>
      <c r="UL22" s="61"/>
      <c r="UM22" s="61"/>
      <c r="UN22" s="61"/>
      <c r="UO22" s="61"/>
      <c r="UP22" s="61"/>
      <c r="UQ22" s="61"/>
      <c r="UR22" s="61"/>
      <c r="US22" s="61"/>
      <c r="UT22" s="61"/>
      <c r="UU22" s="61"/>
      <c r="UV22" s="61"/>
      <c r="UW22" s="61"/>
      <c r="UX22" s="61"/>
      <c r="UY22" s="61"/>
      <c r="UZ22" s="61"/>
      <c r="VA22" s="61"/>
      <c r="VB22" s="61"/>
      <c r="VC22" s="61"/>
      <c r="VD22" s="61"/>
      <c r="VE22" s="61"/>
      <c r="VF22" s="61"/>
      <c r="VG22" s="61"/>
      <c r="VH22" s="61"/>
      <c r="VI22" s="61"/>
      <c r="VJ22" s="61"/>
      <c r="VK22" s="61"/>
      <c r="VL22" s="61"/>
      <c r="VM22" s="61"/>
      <c r="VN22" s="61"/>
      <c r="VO22" s="61"/>
      <c r="VP22" s="61"/>
      <c r="VQ22" s="61"/>
      <c r="VR22" s="61"/>
      <c r="VS22" s="61"/>
      <c r="VT22" s="61"/>
      <c r="VU22" s="61"/>
      <c r="VV22" s="61"/>
      <c r="VW22" s="61"/>
      <c r="VX22" s="61"/>
      <c r="VY22" s="61"/>
      <c r="VZ22" s="61"/>
      <c r="WA22" s="61"/>
      <c r="WB22" s="61"/>
      <c r="WC22" s="61"/>
      <c r="WD22" s="61"/>
      <c r="WE22" s="61"/>
      <c r="WF22" s="61"/>
      <c r="WG22" s="61"/>
      <c r="WH22" s="61"/>
      <c r="WI22" s="61"/>
      <c r="WJ22" s="61"/>
      <c r="WK22" s="61"/>
      <c r="WL22" s="61"/>
      <c r="WM22" s="61"/>
      <c r="WN22" s="61"/>
      <c r="WO22" s="61"/>
      <c r="WP22" s="61"/>
      <c r="WQ22" s="61"/>
      <c r="WR22" s="61"/>
      <c r="WS22" s="61"/>
      <c r="WT22" s="61"/>
      <c r="WU22" s="61"/>
      <c r="WV22" s="61"/>
      <c r="WW22" s="61"/>
      <c r="WX22" s="61"/>
      <c r="WY22" s="61"/>
      <c r="WZ22" s="61"/>
      <c r="XA22" s="61"/>
      <c r="XB22" s="61"/>
      <c r="XC22" s="61"/>
      <c r="XD22" s="61"/>
      <c r="XE22" s="61"/>
      <c r="XF22" s="61"/>
      <c r="XG22" s="61"/>
      <c r="XH22" s="61"/>
      <c r="XI22" s="61"/>
      <c r="XJ22" s="61"/>
      <c r="XK22" s="61"/>
      <c r="XL22" s="61"/>
      <c r="XM22" s="61"/>
      <c r="XN22" s="61"/>
      <c r="XO22" s="61"/>
      <c r="XP22" s="61"/>
      <c r="XQ22" s="61"/>
      <c r="XR22" s="61"/>
      <c r="XS22" s="61"/>
      <c r="XT22" s="61"/>
      <c r="XU22" s="61"/>
      <c r="XV22" s="61"/>
      <c r="XW22" s="61"/>
      <c r="XX22" s="61"/>
      <c r="XY22" s="61"/>
      <c r="XZ22" s="61"/>
      <c r="YA22" s="61"/>
      <c r="YB22" s="61"/>
      <c r="YC22" s="61"/>
      <c r="YD22" s="61"/>
      <c r="YE22" s="61"/>
      <c r="YF22" s="61"/>
      <c r="YG22" s="61"/>
      <c r="YH22" s="61"/>
      <c r="YI22" s="61"/>
      <c r="YJ22" s="61"/>
      <c r="YK22" s="61"/>
      <c r="YL22" s="61"/>
      <c r="YM22" s="61"/>
      <c r="YN22" s="61"/>
      <c r="YO22" s="61"/>
      <c r="YP22" s="61"/>
      <c r="YQ22" s="61"/>
      <c r="YR22" s="61"/>
      <c r="YS22" s="61"/>
      <c r="YT22" s="61"/>
      <c r="YU22" s="61"/>
      <c r="YV22" s="61"/>
      <c r="YW22" s="61"/>
      <c r="YX22" s="61"/>
      <c r="YY22" s="61"/>
      <c r="YZ22" s="61"/>
      <c r="ZA22" s="61"/>
      <c r="ZB22" s="61"/>
      <c r="ZC22" s="61"/>
      <c r="ZD22" s="61"/>
      <c r="ZE22" s="61"/>
      <c r="ZF22" s="61"/>
      <c r="ZG22" s="61"/>
      <c r="ZH22" s="61"/>
      <c r="ZI22" s="61"/>
      <c r="ZJ22" s="61"/>
      <c r="ZK22" s="61"/>
      <c r="ZL22" s="61"/>
      <c r="ZM22" s="61"/>
      <c r="ZN22" s="61"/>
      <c r="ZO22" s="61"/>
      <c r="ZP22" s="61"/>
      <c r="ZQ22" s="61"/>
      <c r="ZR22" s="61"/>
      <c r="ZS22" s="61"/>
      <c r="ZT22" s="61"/>
      <c r="ZU22" s="61"/>
      <c r="ZV22" s="61"/>
      <c r="ZW22" s="61"/>
      <c r="ZX22" s="61"/>
      <c r="ZY22" s="61"/>
      <c r="ZZ22" s="61"/>
      <c r="AAA22" s="61"/>
      <c r="AAB22" s="61"/>
      <c r="AAC22" s="61"/>
      <c r="AAD22" s="61"/>
      <c r="AAE22" s="61"/>
      <c r="AAF22" s="61"/>
      <c r="AAG22" s="61"/>
      <c r="AAH22" s="61"/>
      <c r="AAI22" s="61"/>
      <c r="AAJ22" s="61"/>
      <c r="AAK22" s="61"/>
      <c r="AAL22" s="61"/>
      <c r="AAM22" s="61"/>
      <c r="AAN22" s="61"/>
      <c r="AAO22" s="61"/>
      <c r="AAP22" s="61"/>
      <c r="AAQ22" s="61"/>
      <c r="AAR22" s="61"/>
      <c r="AAS22" s="61"/>
      <c r="AAT22" s="61"/>
      <c r="AAU22" s="61"/>
      <c r="AAV22" s="61"/>
      <c r="AAW22" s="61"/>
      <c r="AAX22" s="61"/>
      <c r="AAY22" s="61"/>
      <c r="AAZ22" s="61"/>
      <c r="ABA22" s="61"/>
      <c r="ABB22" s="61"/>
      <c r="ABC22" s="61"/>
      <c r="ABD22" s="61"/>
      <c r="ABE22" s="61"/>
      <c r="ABF22" s="61"/>
      <c r="ABG22" s="61"/>
      <c r="ABH22" s="61"/>
      <c r="ABI22" s="61"/>
      <c r="ABJ22" s="61"/>
      <c r="ABK22" s="61"/>
      <c r="ABL22" s="61"/>
      <c r="ABM22" s="61"/>
      <c r="ABN22" s="61"/>
      <c r="ABO22" s="61"/>
      <c r="ABP22" s="61"/>
      <c r="ABQ22" s="61"/>
      <c r="ABR22" s="61"/>
      <c r="ABS22" s="61"/>
      <c r="ABT22" s="61"/>
      <c r="ABU22" s="61"/>
      <c r="ABV22" s="61"/>
      <c r="ABW22" s="61"/>
      <c r="ABX22" s="61"/>
      <c r="ABY22" s="61"/>
      <c r="ABZ22" s="61"/>
      <c r="ACA22" s="61"/>
      <c r="ACB22" s="61"/>
      <c r="ACC22" s="61"/>
      <c r="ACD22" s="61"/>
      <c r="ACE22" s="61"/>
      <c r="ACF22" s="61"/>
      <c r="ACG22" s="61"/>
      <c r="ACH22" s="61"/>
      <c r="ACI22" s="61"/>
      <c r="ACJ22" s="61"/>
      <c r="ACK22" s="61"/>
      <c r="ACL22" s="61"/>
      <c r="ACM22" s="61"/>
      <c r="ACN22" s="61"/>
      <c r="ACO22" s="61"/>
      <c r="ACP22" s="61"/>
      <c r="ACQ22" s="61"/>
      <c r="ACR22" s="61"/>
      <c r="ACS22" s="61"/>
      <c r="ACT22" s="61"/>
      <c r="ACU22" s="61"/>
      <c r="ACV22" s="61"/>
      <c r="ACW22" s="61"/>
      <c r="ACX22" s="61"/>
      <c r="ACY22" s="61"/>
      <c r="ACZ22" s="61"/>
      <c r="ADA22" s="61"/>
      <c r="ADB22" s="61"/>
      <c r="ADC22" s="61"/>
      <c r="ADD22" s="61"/>
      <c r="ADE22" s="61"/>
      <c r="ADF22" s="61"/>
      <c r="ADG22" s="61"/>
      <c r="ADH22" s="61"/>
      <c r="ADI22" s="61"/>
      <c r="ADJ22" s="61"/>
      <c r="ADK22" s="61"/>
      <c r="ADL22" s="61"/>
      <c r="ADM22" s="61"/>
      <c r="ADN22" s="61"/>
      <c r="ADO22" s="61"/>
      <c r="ADP22" s="61"/>
      <c r="ADQ22" s="61"/>
      <c r="ADR22" s="61"/>
      <c r="ADS22" s="61"/>
      <c r="ADT22" s="61"/>
      <c r="ADU22" s="61"/>
      <c r="ADV22" s="61"/>
      <c r="ADW22" s="61"/>
      <c r="ADX22" s="61"/>
      <c r="ADY22" s="61"/>
      <c r="ADZ22" s="61"/>
      <c r="AEA22" s="61"/>
      <c r="AEB22" s="61"/>
      <c r="AEC22" s="61"/>
      <c r="AED22" s="61"/>
      <c r="AEE22" s="61"/>
      <c r="AEF22" s="61"/>
      <c r="AEG22" s="61"/>
      <c r="AEH22" s="61"/>
      <c r="AEI22" s="61"/>
      <c r="AEJ22" s="61"/>
      <c r="AEK22" s="61"/>
      <c r="AEL22" s="61"/>
      <c r="AEM22" s="61"/>
      <c r="AEN22" s="61"/>
      <c r="AEO22" s="61"/>
      <c r="AEP22" s="61"/>
      <c r="AEQ22" s="61"/>
      <c r="AER22" s="61"/>
      <c r="AES22" s="61"/>
      <c r="AET22" s="61"/>
      <c r="AEU22" s="61"/>
      <c r="AEV22" s="61"/>
      <c r="AEW22" s="61"/>
      <c r="AEX22" s="61"/>
      <c r="AEY22" s="61"/>
      <c r="AEZ22" s="61"/>
      <c r="AFA22" s="61"/>
      <c r="AFB22" s="61"/>
      <c r="AFC22" s="61"/>
      <c r="AFD22" s="61"/>
      <c r="AFE22" s="61"/>
      <c r="AFF22" s="61"/>
      <c r="AFG22" s="61"/>
      <c r="AFH22" s="61"/>
      <c r="AFI22" s="61"/>
      <c r="AFJ22" s="61"/>
      <c r="AFK22" s="61"/>
      <c r="AFL22" s="61"/>
      <c r="AFM22" s="61"/>
      <c r="AFN22" s="61"/>
      <c r="AFO22" s="61"/>
      <c r="AFP22" s="61"/>
      <c r="AFQ22" s="61"/>
      <c r="AFR22" s="61"/>
      <c r="AFS22" s="61"/>
      <c r="AFT22" s="61"/>
      <c r="AFU22" s="61"/>
    </row>
    <row r="23" spans="1:853" ht="30" x14ac:dyDescent="0.25">
      <c r="A23" s="17">
        <f t="shared" si="0"/>
        <v>13</v>
      </c>
      <c r="B23" s="144" t="s">
        <v>197</v>
      </c>
      <c r="C23" s="307">
        <v>40440</v>
      </c>
      <c r="D23" s="307">
        <v>40000</v>
      </c>
      <c r="E23" s="307">
        <v>8967</v>
      </c>
      <c r="F23" s="307">
        <v>8998</v>
      </c>
      <c r="G23" s="307">
        <v>1036</v>
      </c>
      <c r="H23" s="307">
        <v>1062</v>
      </c>
      <c r="I23" s="307">
        <v>30437</v>
      </c>
      <c r="J23" s="307">
        <v>29940</v>
      </c>
      <c r="K23" s="306">
        <v>18223</v>
      </c>
      <c r="L23" s="306">
        <v>16299</v>
      </c>
      <c r="M23" s="306">
        <v>7465</v>
      </c>
      <c r="N23" s="306">
        <v>6191</v>
      </c>
      <c r="O23" s="306">
        <v>10758</v>
      </c>
      <c r="P23" s="306">
        <v>10108</v>
      </c>
      <c r="Q23" s="306">
        <v>11129</v>
      </c>
      <c r="R23" s="306">
        <v>9897</v>
      </c>
      <c r="S23" s="306">
        <v>4816</v>
      </c>
      <c r="T23" s="306">
        <v>3938</v>
      </c>
      <c r="U23" s="306">
        <v>6313</v>
      </c>
      <c r="V23" s="306">
        <v>5959</v>
      </c>
      <c r="W23" s="306">
        <v>1104</v>
      </c>
      <c r="X23" s="306">
        <v>1230</v>
      </c>
      <c r="Y23" s="306">
        <v>813</v>
      </c>
      <c r="Z23" s="306">
        <v>925</v>
      </c>
      <c r="AA23" s="306">
        <v>291</v>
      </c>
      <c r="AB23" s="306">
        <v>305</v>
      </c>
      <c r="AC23" s="306">
        <v>341</v>
      </c>
      <c r="AD23" s="306">
        <v>311</v>
      </c>
      <c r="AE23" s="306">
        <v>296</v>
      </c>
      <c r="AF23" s="306">
        <v>259</v>
      </c>
      <c r="AG23" s="306">
        <v>45</v>
      </c>
      <c r="AH23" s="306">
        <v>52</v>
      </c>
      <c r="AI23" s="306">
        <v>32643</v>
      </c>
      <c r="AJ23" s="306">
        <v>30853</v>
      </c>
      <c r="AK23" s="306">
        <v>12782</v>
      </c>
      <c r="AL23" s="306">
        <v>11247</v>
      </c>
      <c r="AM23" s="306">
        <v>19861</v>
      </c>
      <c r="AN23" s="306">
        <v>19606</v>
      </c>
      <c r="AO23" s="306">
        <v>8024</v>
      </c>
      <c r="AP23" s="306">
        <v>7321</v>
      </c>
      <c r="AQ23" s="306">
        <v>1921</v>
      </c>
      <c r="AR23" s="306">
        <v>1856</v>
      </c>
      <c r="AS23" s="306">
        <v>7767</v>
      </c>
      <c r="AT23" s="306">
        <v>5465</v>
      </c>
      <c r="AU23" s="306">
        <v>13325</v>
      </c>
      <c r="AV23" s="306">
        <v>13117</v>
      </c>
      <c r="AW23" s="306">
        <v>11992</v>
      </c>
      <c r="AX23" s="306">
        <v>11910</v>
      </c>
      <c r="AY23" s="306">
        <v>1333</v>
      </c>
      <c r="AZ23" s="306">
        <v>1207</v>
      </c>
      <c r="BA23" s="306"/>
      <c r="BB23" s="306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  <c r="IS23" s="61"/>
      <c r="IT23" s="61"/>
      <c r="IU23" s="61"/>
      <c r="IV23" s="61"/>
      <c r="IW23" s="61"/>
      <c r="IX23" s="61"/>
      <c r="IY23" s="61"/>
      <c r="IZ23" s="61"/>
      <c r="JA23" s="61"/>
      <c r="JB23" s="61"/>
      <c r="JC23" s="61"/>
      <c r="JD23" s="61"/>
      <c r="JE23" s="61"/>
      <c r="JF23" s="61"/>
      <c r="JG23" s="61"/>
      <c r="JH23" s="61"/>
      <c r="JI23" s="61"/>
      <c r="JJ23" s="61"/>
      <c r="JK23" s="61"/>
      <c r="JL23" s="61"/>
      <c r="JM23" s="61"/>
      <c r="JN23" s="61"/>
      <c r="JO23" s="61"/>
      <c r="JP23" s="61"/>
      <c r="JQ23" s="61"/>
      <c r="JR23" s="61"/>
      <c r="JS23" s="61"/>
      <c r="JT23" s="61"/>
      <c r="JU23" s="61"/>
      <c r="JV23" s="61"/>
      <c r="JW23" s="61"/>
      <c r="JX23" s="61"/>
      <c r="JY23" s="61"/>
      <c r="JZ23" s="61"/>
      <c r="KA23" s="61"/>
      <c r="KB23" s="61"/>
      <c r="KC23" s="61"/>
      <c r="KD23" s="61"/>
      <c r="KE23" s="61"/>
      <c r="KF23" s="61"/>
      <c r="KG23" s="61"/>
      <c r="KH23" s="61"/>
      <c r="KI23" s="61"/>
      <c r="KJ23" s="61"/>
      <c r="KK23" s="61"/>
      <c r="KL23" s="61"/>
      <c r="KM23" s="61"/>
      <c r="KN23" s="61"/>
      <c r="KO23" s="61"/>
      <c r="KP23" s="61"/>
      <c r="KQ23" s="61"/>
      <c r="KR23" s="61"/>
      <c r="KS23" s="61"/>
      <c r="KT23" s="61"/>
      <c r="KU23" s="61"/>
      <c r="KV23" s="61"/>
      <c r="KW23" s="61"/>
      <c r="KX23" s="61"/>
      <c r="KY23" s="61"/>
      <c r="KZ23" s="61"/>
      <c r="LA23" s="61"/>
      <c r="LB23" s="61"/>
      <c r="LC23" s="61"/>
      <c r="LD23" s="61"/>
      <c r="LE23" s="61"/>
      <c r="LF23" s="61"/>
      <c r="LG23" s="61"/>
      <c r="LH23" s="61"/>
      <c r="LI23" s="61"/>
      <c r="LJ23" s="61"/>
      <c r="LK23" s="61"/>
      <c r="LL23" s="61"/>
      <c r="LM23" s="61"/>
      <c r="LN23" s="61"/>
      <c r="LO23" s="61"/>
      <c r="LP23" s="61"/>
      <c r="LQ23" s="61"/>
      <c r="LR23" s="61"/>
      <c r="LS23" s="61"/>
      <c r="LT23" s="61"/>
      <c r="LU23" s="61"/>
      <c r="LV23" s="61"/>
      <c r="LW23" s="61"/>
      <c r="LX23" s="61"/>
      <c r="LY23" s="61"/>
      <c r="LZ23" s="61"/>
      <c r="MA23" s="61"/>
      <c r="MB23" s="61"/>
      <c r="MC23" s="61"/>
      <c r="MD23" s="61"/>
      <c r="ME23" s="61"/>
      <c r="MF23" s="61"/>
      <c r="MG23" s="61"/>
      <c r="MH23" s="61"/>
      <c r="MI23" s="61"/>
      <c r="MJ23" s="61"/>
      <c r="MK23" s="61"/>
      <c r="ML23" s="61"/>
      <c r="MM23" s="61"/>
      <c r="MN23" s="61"/>
      <c r="MO23" s="61"/>
      <c r="MP23" s="61"/>
      <c r="MQ23" s="61"/>
      <c r="MR23" s="61"/>
      <c r="MS23" s="61"/>
      <c r="MT23" s="61"/>
      <c r="MU23" s="61"/>
      <c r="MV23" s="61"/>
      <c r="MW23" s="61"/>
      <c r="MX23" s="61"/>
      <c r="MY23" s="61"/>
      <c r="MZ23" s="61"/>
      <c r="NA23" s="61"/>
      <c r="NB23" s="61"/>
      <c r="NC23" s="61"/>
      <c r="ND23" s="61"/>
      <c r="NE23" s="61"/>
      <c r="NF23" s="61"/>
      <c r="NG23" s="61"/>
      <c r="NH23" s="61"/>
      <c r="NI23" s="61"/>
      <c r="NJ23" s="61"/>
      <c r="NK23" s="61"/>
      <c r="NL23" s="61"/>
      <c r="NM23" s="61"/>
      <c r="NN23" s="61"/>
      <c r="NO23" s="61"/>
      <c r="NP23" s="61"/>
      <c r="NQ23" s="61"/>
      <c r="NR23" s="61"/>
      <c r="NS23" s="61"/>
      <c r="NT23" s="61"/>
      <c r="NU23" s="61"/>
      <c r="NV23" s="61"/>
      <c r="NW23" s="61"/>
      <c r="NX23" s="61"/>
      <c r="NY23" s="61"/>
      <c r="NZ23" s="61"/>
      <c r="OA23" s="61"/>
      <c r="OB23" s="61"/>
      <c r="OC23" s="61"/>
      <c r="OD23" s="61"/>
      <c r="OE23" s="61"/>
      <c r="OF23" s="61"/>
      <c r="OG23" s="61"/>
      <c r="OH23" s="61"/>
      <c r="OI23" s="61"/>
      <c r="OJ23" s="61"/>
      <c r="OK23" s="61"/>
      <c r="OL23" s="61"/>
      <c r="OM23" s="61"/>
      <c r="ON23" s="61"/>
      <c r="OO23" s="61"/>
      <c r="OP23" s="61"/>
      <c r="OQ23" s="61"/>
      <c r="OR23" s="61"/>
      <c r="OS23" s="61"/>
      <c r="OT23" s="61"/>
      <c r="OU23" s="61"/>
      <c r="OV23" s="61"/>
      <c r="OW23" s="61"/>
      <c r="OX23" s="61"/>
      <c r="OY23" s="61"/>
      <c r="OZ23" s="61"/>
      <c r="PA23" s="61"/>
      <c r="PB23" s="61"/>
      <c r="PC23" s="61"/>
      <c r="PD23" s="61"/>
      <c r="PE23" s="61"/>
      <c r="PF23" s="61"/>
      <c r="PG23" s="61"/>
      <c r="PH23" s="61"/>
      <c r="PI23" s="61"/>
      <c r="PJ23" s="61"/>
      <c r="PK23" s="61"/>
      <c r="PL23" s="61"/>
      <c r="PM23" s="61"/>
      <c r="PN23" s="61"/>
      <c r="PO23" s="61"/>
      <c r="PP23" s="61"/>
      <c r="PQ23" s="61"/>
      <c r="PR23" s="61"/>
      <c r="PS23" s="61"/>
      <c r="PT23" s="61"/>
      <c r="PU23" s="61"/>
      <c r="PV23" s="61"/>
      <c r="PW23" s="61"/>
      <c r="PX23" s="61"/>
      <c r="PY23" s="61"/>
      <c r="PZ23" s="61"/>
      <c r="QA23" s="61"/>
      <c r="QB23" s="61"/>
      <c r="QC23" s="61"/>
      <c r="QD23" s="61"/>
      <c r="QE23" s="61"/>
      <c r="QF23" s="61"/>
      <c r="QG23" s="61"/>
      <c r="QH23" s="61"/>
      <c r="QI23" s="61"/>
      <c r="QJ23" s="61"/>
      <c r="QK23" s="61"/>
      <c r="QL23" s="61"/>
      <c r="QM23" s="61"/>
      <c r="QN23" s="61"/>
      <c r="QO23" s="61"/>
      <c r="QP23" s="61"/>
      <c r="QQ23" s="61"/>
      <c r="QR23" s="61"/>
      <c r="QS23" s="61"/>
      <c r="QT23" s="61"/>
      <c r="QU23" s="61"/>
      <c r="QV23" s="61"/>
      <c r="QW23" s="61"/>
      <c r="QX23" s="61"/>
      <c r="QY23" s="61"/>
      <c r="QZ23" s="61"/>
      <c r="RA23" s="61"/>
      <c r="RB23" s="61"/>
      <c r="RC23" s="61"/>
      <c r="RD23" s="61"/>
      <c r="RE23" s="61"/>
      <c r="RF23" s="61"/>
      <c r="RG23" s="61"/>
      <c r="RH23" s="61"/>
      <c r="RI23" s="61"/>
      <c r="RJ23" s="61"/>
      <c r="RK23" s="61"/>
      <c r="RL23" s="61"/>
      <c r="RM23" s="61"/>
      <c r="RN23" s="61"/>
      <c r="RO23" s="61"/>
      <c r="RP23" s="61"/>
      <c r="RQ23" s="61"/>
      <c r="RR23" s="61"/>
      <c r="RS23" s="61"/>
      <c r="RT23" s="61"/>
      <c r="RU23" s="61"/>
      <c r="RV23" s="61"/>
      <c r="RW23" s="61"/>
      <c r="RX23" s="61"/>
      <c r="RY23" s="61"/>
      <c r="RZ23" s="61"/>
      <c r="SA23" s="61"/>
      <c r="SB23" s="61"/>
      <c r="SC23" s="61"/>
      <c r="SD23" s="61"/>
      <c r="SE23" s="61"/>
      <c r="SF23" s="61"/>
      <c r="SG23" s="61"/>
      <c r="SH23" s="61"/>
      <c r="SI23" s="61"/>
      <c r="SJ23" s="61"/>
      <c r="SK23" s="61"/>
      <c r="SL23" s="61"/>
      <c r="SM23" s="61"/>
      <c r="SN23" s="61"/>
      <c r="SO23" s="61"/>
      <c r="SP23" s="61"/>
      <c r="SQ23" s="61"/>
      <c r="SR23" s="61"/>
      <c r="SS23" s="61"/>
      <c r="ST23" s="61"/>
      <c r="SU23" s="61"/>
      <c r="SV23" s="61"/>
      <c r="SW23" s="61"/>
      <c r="SX23" s="61"/>
      <c r="SY23" s="61"/>
      <c r="SZ23" s="61"/>
      <c r="TA23" s="61"/>
      <c r="TB23" s="61"/>
      <c r="TC23" s="61"/>
      <c r="TD23" s="61"/>
      <c r="TE23" s="61"/>
      <c r="TF23" s="61"/>
      <c r="TG23" s="61"/>
      <c r="TH23" s="61"/>
      <c r="TI23" s="61"/>
      <c r="TJ23" s="61"/>
      <c r="TK23" s="61"/>
      <c r="TL23" s="61"/>
      <c r="TM23" s="61"/>
      <c r="TN23" s="61"/>
      <c r="TO23" s="61"/>
      <c r="TP23" s="61"/>
      <c r="TQ23" s="61"/>
      <c r="TR23" s="61"/>
      <c r="TS23" s="61"/>
      <c r="TT23" s="61"/>
      <c r="TU23" s="61"/>
      <c r="TV23" s="61"/>
      <c r="TW23" s="61"/>
      <c r="TX23" s="61"/>
      <c r="TY23" s="61"/>
      <c r="TZ23" s="61"/>
      <c r="UA23" s="61"/>
      <c r="UB23" s="61"/>
      <c r="UC23" s="61"/>
      <c r="UD23" s="61"/>
      <c r="UE23" s="61"/>
      <c r="UF23" s="61"/>
      <c r="UG23" s="61"/>
      <c r="UH23" s="61"/>
      <c r="UI23" s="61"/>
      <c r="UJ23" s="61"/>
      <c r="UK23" s="61"/>
      <c r="UL23" s="61"/>
      <c r="UM23" s="61"/>
      <c r="UN23" s="61"/>
      <c r="UO23" s="61"/>
      <c r="UP23" s="61"/>
      <c r="UQ23" s="61"/>
      <c r="UR23" s="61"/>
      <c r="US23" s="61"/>
      <c r="UT23" s="61"/>
      <c r="UU23" s="61"/>
      <c r="UV23" s="61"/>
      <c r="UW23" s="61"/>
      <c r="UX23" s="61"/>
      <c r="UY23" s="61"/>
      <c r="UZ23" s="61"/>
      <c r="VA23" s="61"/>
      <c r="VB23" s="61"/>
      <c r="VC23" s="61"/>
      <c r="VD23" s="61"/>
      <c r="VE23" s="61"/>
      <c r="VF23" s="61"/>
      <c r="VG23" s="61"/>
      <c r="VH23" s="61"/>
      <c r="VI23" s="61"/>
      <c r="VJ23" s="61"/>
      <c r="VK23" s="61"/>
      <c r="VL23" s="61"/>
      <c r="VM23" s="61"/>
      <c r="VN23" s="61"/>
      <c r="VO23" s="61"/>
      <c r="VP23" s="61"/>
      <c r="VQ23" s="61"/>
      <c r="VR23" s="61"/>
      <c r="VS23" s="61"/>
      <c r="VT23" s="61"/>
      <c r="VU23" s="61"/>
      <c r="VV23" s="61"/>
      <c r="VW23" s="61"/>
      <c r="VX23" s="61"/>
      <c r="VY23" s="61"/>
      <c r="VZ23" s="61"/>
      <c r="WA23" s="61"/>
      <c r="WB23" s="61"/>
      <c r="WC23" s="61"/>
      <c r="WD23" s="61"/>
      <c r="WE23" s="61"/>
      <c r="WF23" s="61"/>
      <c r="WG23" s="61"/>
      <c r="WH23" s="61"/>
      <c r="WI23" s="61"/>
      <c r="WJ23" s="61"/>
      <c r="WK23" s="61"/>
      <c r="WL23" s="61"/>
      <c r="WM23" s="61"/>
      <c r="WN23" s="61"/>
      <c r="WO23" s="61"/>
      <c r="WP23" s="61"/>
      <c r="WQ23" s="61"/>
      <c r="WR23" s="61"/>
      <c r="WS23" s="61"/>
      <c r="WT23" s="61"/>
      <c r="WU23" s="61"/>
      <c r="WV23" s="61"/>
      <c r="WW23" s="61"/>
      <c r="WX23" s="61"/>
      <c r="WY23" s="61"/>
      <c r="WZ23" s="61"/>
      <c r="XA23" s="61"/>
      <c r="XB23" s="61"/>
      <c r="XC23" s="61"/>
      <c r="XD23" s="61"/>
      <c r="XE23" s="61"/>
      <c r="XF23" s="61"/>
      <c r="XG23" s="61"/>
      <c r="XH23" s="61"/>
      <c r="XI23" s="61"/>
      <c r="XJ23" s="61"/>
      <c r="XK23" s="61"/>
      <c r="XL23" s="61"/>
      <c r="XM23" s="61"/>
      <c r="XN23" s="61"/>
      <c r="XO23" s="61"/>
      <c r="XP23" s="61"/>
      <c r="XQ23" s="61"/>
      <c r="XR23" s="61"/>
      <c r="XS23" s="61"/>
      <c r="XT23" s="61"/>
      <c r="XU23" s="61"/>
      <c r="XV23" s="61"/>
      <c r="XW23" s="61"/>
      <c r="XX23" s="61"/>
      <c r="XY23" s="61"/>
      <c r="XZ23" s="61"/>
      <c r="YA23" s="61"/>
      <c r="YB23" s="61"/>
      <c r="YC23" s="61"/>
      <c r="YD23" s="61"/>
      <c r="YE23" s="61"/>
      <c r="YF23" s="61"/>
      <c r="YG23" s="61"/>
      <c r="YH23" s="61"/>
      <c r="YI23" s="61"/>
      <c r="YJ23" s="61"/>
      <c r="YK23" s="61"/>
      <c r="YL23" s="61"/>
      <c r="YM23" s="61"/>
      <c r="YN23" s="61"/>
      <c r="YO23" s="61"/>
      <c r="YP23" s="61"/>
      <c r="YQ23" s="61"/>
      <c r="YR23" s="61"/>
      <c r="YS23" s="61"/>
      <c r="YT23" s="61"/>
      <c r="YU23" s="61"/>
      <c r="YV23" s="61"/>
      <c r="YW23" s="61"/>
      <c r="YX23" s="61"/>
      <c r="YY23" s="61"/>
      <c r="YZ23" s="61"/>
      <c r="ZA23" s="61"/>
      <c r="ZB23" s="61"/>
      <c r="ZC23" s="61"/>
      <c r="ZD23" s="61"/>
      <c r="ZE23" s="61"/>
      <c r="ZF23" s="61"/>
      <c r="ZG23" s="61"/>
      <c r="ZH23" s="61"/>
      <c r="ZI23" s="61"/>
      <c r="ZJ23" s="61"/>
      <c r="ZK23" s="61"/>
      <c r="ZL23" s="61"/>
      <c r="ZM23" s="61"/>
      <c r="ZN23" s="61"/>
      <c r="ZO23" s="61"/>
      <c r="ZP23" s="61"/>
      <c r="ZQ23" s="61"/>
      <c r="ZR23" s="61"/>
      <c r="ZS23" s="61"/>
      <c r="ZT23" s="61"/>
      <c r="ZU23" s="61"/>
      <c r="ZV23" s="61"/>
      <c r="ZW23" s="61"/>
      <c r="ZX23" s="61"/>
      <c r="ZY23" s="61"/>
      <c r="ZZ23" s="61"/>
      <c r="AAA23" s="61"/>
      <c r="AAB23" s="61"/>
      <c r="AAC23" s="61"/>
      <c r="AAD23" s="61"/>
      <c r="AAE23" s="61"/>
      <c r="AAF23" s="61"/>
      <c r="AAG23" s="61"/>
      <c r="AAH23" s="61"/>
      <c r="AAI23" s="61"/>
      <c r="AAJ23" s="61"/>
      <c r="AAK23" s="61"/>
      <c r="AAL23" s="61"/>
      <c r="AAM23" s="61"/>
      <c r="AAN23" s="61"/>
      <c r="AAO23" s="61"/>
      <c r="AAP23" s="61"/>
      <c r="AAQ23" s="61"/>
      <c r="AAR23" s="61"/>
      <c r="AAS23" s="61"/>
      <c r="AAT23" s="61"/>
      <c r="AAU23" s="61"/>
      <c r="AAV23" s="61"/>
      <c r="AAW23" s="61"/>
      <c r="AAX23" s="61"/>
      <c r="AAY23" s="61"/>
      <c r="AAZ23" s="61"/>
      <c r="ABA23" s="61"/>
      <c r="ABB23" s="61"/>
      <c r="ABC23" s="61"/>
      <c r="ABD23" s="61"/>
      <c r="ABE23" s="61"/>
      <c r="ABF23" s="61"/>
      <c r="ABG23" s="61"/>
      <c r="ABH23" s="61"/>
      <c r="ABI23" s="61"/>
      <c r="ABJ23" s="61"/>
      <c r="ABK23" s="61"/>
      <c r="ABL23" s="61"/>
      <c r="ABM23" s="61"/>
      <c r="ABN23" s="61"/>
      <c r="ABO23" s="61"/>
      <c r="ABP23" s="61"/>
      <c r="ABQ23" s="61"/>
      <c r="ABR23" s="61"/>
      <c r="ABS23" s="61"/>
      <c r="ABT23" s="61"/>
      <c r="ABU23" s="61"/>
      <c r="ABV23" s="61"/>
      <c r="ABW23" s="61"/>
      <c r="ABX23" s="61"/>
      <c r="ABY23" s="61"/>
      <c r="ABZ23" s="61"/>
      <c r="ACA23" s="61"/>
      <c r="ACB23" s="61"/>
      <c r="ACC23" s="61"/>
      <c r="ACD23" s="61"/>
      <c r="ACE23" s="61"/>
      <c r="ACF23" s="61"/>
      <c r="ACG23" s="61"/>
      <c r="ACH23" s="61"/>
      <c r="ACI23" s="61"/>
      <c r="ACJ23" s="61"/>
      <c r="ACK23" s="61"/>
      <c r="ACL23" s="61"/>
      <c r="ACM23" s="61"/>
      <c r="ACN23" s="61"/>
      <c r="ACO23" s="61"/>
      <c r="ACP23" s="61"/>
      <c r="ACQ23" s="61"/>
      <c r="ACR23" s="61"/>
      <c r="ACS23" s="61"/>
      <c r="ACT23" s="61"/>
      <c r="ACU23" s="61"/>
      <c r="ACV23" s="61"/>
      <c r="ACW23" s="61"/>
      <c r="ACX23" s="61"/>
      <c r="ACY23" s="61"/>
      <c r="ACZ23" s="61"/>
      <c r="ADA23" s="61"/>
      <c r="ADB23" s="61"/>
      <c r="ADC23" s="61"/>
      <c r="ADD23" s="61"/>
      <c r="ADE23" s="61"/>
      <c r="ADF23" s="61"/>
      <c r="ADG23" s="61"/>
      <c r="ADH23" s="61"/>
      <c r="ADI23" s="61"/>
      <c r="ADJ23" s="61"/>
      <c r="ADK23" s="61"/>
      <c r="ADL23" s="61"/>
      <c r="ADM23" s="61"/>
      <c r="ADN23" s="61"/>
      <c r="ADO23" s="61"/>
      <c r="ADP23" s="61"/>
      <c r="ADQ23" s="61"/>
      <c r="ADR23" s="61"/>
      <c r="ADS23" s="61"/>
      <c r="ADT23" s="61"/>
      <c r="ADU23" s="61"/>
      <c r="ADV23" s="61"/>
      <c r="ADW23" s="61"/>
      <c r="ADX23" s="61"/>
      <c r="ADY23" s="61"/>
      <c r="ADZ23" s="61"/>
      <c r="AEA23" s="61"/>
      <c r="AEB23" s="61"/>
      <c r="AEC23" s="61"/>
      <c r="AED23" s="61"/>
      <c r="AEE23" s="61"/>
      <c r="AEF23" s="61"/>
      <c r="AEG23" s="61"/>
      <c r="AEH23" s="61"/>
      <c r="AEI23" s="61"/>
      <c r="AEJ23" s="61"/>
      <c r="AEK23" s="61"/>
      <c r="AEL23" s="61"/>
      <c r="AEM23" s="61"/>
      <c r="AEN23" s="61"/>
      <c r="AEO23" s="61"/>
      <c r="AEP23" s="61"/>
      <c r="AEQ23" s="61"/>
      <c r="AER23" s="61"/>
      <c r="AES23" s="61"/>
      <c r="AET23" s="61"/>
      <c r="AEU23" s="61"/>
      <c r="AEV23" s="61"/>
      <c r="AEW23" s="61"/>
      <c r="AEX23" s="61"/>
      <c r="AEY23" s="61"/>
      <c r="AEZ23" s="61"/>
      <c r="AFA23" s="61"/>
      <c r="AFB23" s="61"/>
      <c r="AFC23" s="61"/>
      <c r="AFD23" s="61"/>
      <c r="AFE23" s="61"/>
      <c r="AFF23" s="61"/>
      <c r="AFG23" s="61"/>
      <c r="AFH23" s="61"/>
      <c r="AFI23" s="61"/>
      <c r="AFJ23" s="61"/>
      <c r="AFK23" s="61"/>
      <c r="AFL23" s="61"/>
      <c r="AFM23" s="61"/>
      <c r="AFN23" s="61"/>
      <c r="AFO23" s="61"/>
      <c r="AFP23" s="61"/>
      <c r="AFQ23" s="61"/>
      <c r="AFR23" s="61"/>
      <c r="AFS23" s="61"/>
      <c r="AFT23" s="61"/>
      <c r="AFU23" s="61"/>
    </row>
    <row r="24" spans="1:853" ht="45" x14ac:dyDescent="0.25">
      <c r="A24" s="17">
        <f t="shared" si="0"/>
        <v>14</v>
      </c>
      <c r="B24" s="144" t="s">
        <v>198</v>
      </c>
      <c r="C24" s="333">
        <v>12860</v>
      </c>
      <c r="D24" s="333">
        <v>11628</v>
      </c>
      <c r="E24" s="333">
        <v>2651</v>
      </c>
      <c r="F24" s="333">
        <v>2609</v>
      </c>
      <c r="G24" s="333">
        <v>426</v>
      </c>
      <c r="H24" s="333">
        <v>452</v>
      </c>
      <c r="I24" s="333">
        <v>9783</v>
      </c>
      <c r="J24" s="333">
        <v>8567</v>
      </c>
      <c r="K24" s="332">
        <v>6880</v>
      </c>
      <c r="L24" s="332">
        <v>5978</v>
      </c>
      <c r="M24" s="332">
        <v>2039</v>
      </c>
      <c r="N24" s="332">
        <v>1402</v>
      </c>
      <c r="O24" s="332">
        <v>4841</v>
      </c>
      <c r="P24" s="332">
        <v>4385</v>
      </c>
      <c r="Q24" s="332">
        <v>4023</v>
      </c>
      <c r="R24" s="332">
        <v>2327</v>
      </c>
      <c r="S24" s="332">
        <v>1209</v>
      </c>
      <c r="T24" s="332">
        <v>786</v>
      </c>
      <c r="U24" s="332">
        <v>2814</v>
      </c>
      <c r="V24" s="332">
        <v>1541</v>
      </c>
      <c r="W24" s="332">
        <v>121</v>
      </c>
      <c r="X24" s="332">
        <v>312</v>
      </c>
      <c r="Y24" s="332">
        <v>34</v>
      </c>
      <c r="Z24" s="332">
        <v>198</v>
      </c>
      <c r="AA24" s="332">
        <v>87</v>
      </c>
      <c r="AB24" s="332">
        <v>114</v>
      </c>
      <c r="AC24" s="332">
        <v>61</v>
      </c>
      <c r="AD24" s="332">
        <v>45</v>
      </c>
      <c r="AE24" s="332">
        <v>46</v>
      </c>
      <c r="AF24" s="332">
        <v>36</v>
      </c>
      <c r="AG24" s="332">
        <v>15</v>
      </c>
      <c r="AH24" s="332">
        <v>9</v>
      </c>
      <c r="AI24" s="332">
        <v>23550</v>
      </c>
      <c r="AJ24" s="332">
        <v>23076</v>
      </c>
      <c r="AK24" s="332">
        <v>7722</v>
      </c>
      <c r="AL24" s="332">
        <v>7436</v>
      </c>
      <c r="AM24" s="332">
        <v>15828</v>
      </c>
      <c r="AN24" s="332">
        <v>15640</v>
      </c>
      <c r="AO24" s="332">
        <v>3446</v>
      </c>
      <c r="AP24" s="332">
        <v>3418</v>
      </c>
      <c r="AQ24" s="332">
        <v>1049</v>
      </c>
      <c r="AR24" s="332">
        <v>1192</v>
      </c>
      <c r="AS24" s="332">
        <v>2397</v>
      </c>
      <c r="AT24" s="332">
        <v>2226</v>
      </c>
      <c r="AU24" s="332">
        <v>9304</v>
      </c>
      <c r="AV24" s="332">
        <v>9819</v>
      </c>
      <c r="AW24" s="332">
        <v>8829</v>
      </c>
      <c r="AX24" s="332">
        <v>9315</v>
      </c>
      <c r="AY24" s="332">
        <v>475</v>
      </c>
      <c r="AZ24" s="332">
        <v>504</v>
      </c>
      <c r="BA24" s="332"/>
      <c r="BB24" s="332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  <c r="IS24" s="61"/>
      <c r="IT24" s="61"/>
      <c r="IU24" s="61"/>
      <c r="IV24" s="61"/>
      <c r="IW24" s="61"/>
      <c r="IX24" s="61"/>
      <c r="IY24" s="61"/>
      <c r="IZ24" s="61"/>
      <c r="JA24" s="61"/>
      <c r="JB24" s="61"/>
      <c r="JC24" s="61"/>
      <c r="JD24" s="61"/>
      <c r="JE24" s="61"/>
      <c r="JF24" s="61"/>
      <c r="JG24" s="61"/>
      <c r="JH24" s="61"/>
      <c r="JI24" s="61"/>
      <c r="JJ24" s="61"/>
      <c r="JK24" s="61"/>
      <c r="JL24" s="61"/>
      <c r="JM24" s="61"/>
      <c r="JN24" s="61"/>
      <c r="JO24" s="61"/>
      <c r="JP24" s="61"/>
      <c r="JQ24" s="61"/>
      <c r="JR24" s="61"/>
      <c r="JS24" s="61"/>
      <c r="JT24" s="61"/>
      <c r="JU24" s="61"/>
      <c r="JV24" s="61"/>
      <c r="JW24" s="61"/>
      <c r="JX24" s="61"/>
      <c r="JY24" s="61"/>
      <c r="JZ24" s="61"/>
      <c r="KA24" s="61"/>
      <c r="KB24" s="61"/>
      <c r="KC24" s="61"/>
      <c r="KD24" s="61"/>
      <c r="KE24" s="61"/>
      <c r="KF24" s="61"/>
      <c r="KG24" s="61"/>
      <c r="KH24" s="61"/>
      <c r="KI24" s="61"/>
      <c r="KJ24" s="61"/>
      <c r="KK24" s="61"/>
      <c r="KL24" s="61"/>
      <c r="KM24" s="61"/>
      <c r="KN24" s="61"/>
      <c r="KO24" s="61"/>
      <c r="KP24" s="61"/>
      <c r="KQ24" s="61"/>
      <c r="KR24" s="61"/>
      <c r="KS24" s="61"/>
      <c r="KT24" s="61"/>
      <c r="KU24" s="61"/>
      <c r="KV24" s="61"/>
      <c r="KW24" s="61"/>
      <c r="KX24" s="61"/>
      <c r="KY24" s="61"/>
      <c r="KZ24" s="61"/>
      <c r="LA24" s="61"/>
      <c r="LB24" s="61"/>
      <c r="LC24" s="61"/>
      <c r="LD24" s="61"/>
      <c r="LE24" s="61"/>
      <c r="LF24" s="61"/>
      <c r="LG24" s="61"/>
      <c r="LH24" s="61"/>
      <c r="LI24" s="61"/>
      <c r="LJ24" s="61"/>
      <c r="LK24" s="61"/>
      <c r="LL24" s="61"/>
      <c r="LM24" s="61"/>
      <c r="LN24" s="61"/>
      <c r="LO24" s="61"/>
      <c r="LP24" s="61"/>
      <c r="LQ24" s="61"/>
      <c r="LR24" s="61"/>
      <c r="LS24" s="61"/>
      <c r="LT24" s="61"/>
      <c r="LU24" s="61"/>
      <c r="LV24" s="61"/>
      <c r="LW24" s="61"/>
      <c r="LX24" s="61"/>
      <c r="LY24" s="61"/>
      <c r="LZ24" s="61"/>
      <c r="MA24" s="61"/>
      <c r="MB24" s="61"/>
      <c r="MC24" s="61"/>
      <c r="MD24" s="61"/>
      <c r="ME24" s="61"/>
      <c r="MF24" s="61"/>
      <c r="MG24" s="61"/>
      <c r="MH24" s="61"/>
      <c r="MI24" s="61"/>
      <c r="MJ24" s="61"/>
      <c r="MK24" s="61"/>
      <c r="ML24" s="61"/>
      <c r="MM24" s="61"/>
      <c r="MN24" s="61"/>
      <c r="MO24" s="61"/>
      <c r="MP24" s="61"/>
      <c r="MQ24" s="61"/>
      <c r="MR24" s="61"/>
      <c r="MS24" s="61"/>
      <c r="MT24" s="61"/>
      <c r="MU24" s="61"/>
      <c r="MV24" s="61"/>
      <c r="MW24" s="61"/>
      <c r="MX24" s="61"/>
      <c r="MY24" s="61"/>
      <c r="MZ24" s="61"/>
      <c r="NA24" s="61"/>
      <c r="NB24" s="61"/>
      <c r="NC24" s="61"/>
      <c r="ND24" s="61"/>
      <c r="NE24" s="61"/>
      <c r="NF24" s="61"/>
      <c r="NG24" s="61"/>
      <c r="NH24" s="61"/>
      <c r="NI24" s="61"/>
      <c r="NJ24" s="61"/>
      <c r="NK24" s="61"/>
      <c r="NL24" s="61"/>
      <c r="NM24" s="61"/>
      <c r="NN24" s="61"/>
      <c r="NO24" s="61"/>
      <c r="NP24" s="61"/>
      <c r="NQ24" s="61"/>
      <c r="NR24" s="61"/>
      <c r="NS24" s="61"/>
      <c r="NT24" s="61"/>
      <c r="NU24" s="61"/>
      <c r="NV24" s="61"/>
      <c r="NW24" s="61"/>
      <c r="NX24" s="61"/>
      <c r="NY24" s="61"/>
      <c r="NZ24" s="61"/>
      <c r="OA24" s="61"/>
      <c r="OB24" s="61"/>
      <c r="OC24" s="61"/>
      <c r="OD24" s="61"/>
      <c r="OE24" s="61"/>
      <c r="OF24" s="61"/>
      <c r="OG24" s="61"/>
      <c r="OH24" s="61"/>
      <c r="OI24" s="61"/>
      <c r="OJ24" s="61"/>
      <c r="OK24" s="61"/>
      <c r="OL24" s="61"/>
      <c r="OM24" s="61"/>
      <c r="ON24" s="61"/>
      <c r="OO24" s="61"/>
      <c r="OP24" s="61"/>
      <c r="OQ24" s="61"/>
      <c r="OR24" s="61"/>
      <c r="OS24" s="61"/>
      <c r="OT24" s="61"/>
      <c r="OU24" s="61"/>
      <c r="OV24" s="61"/>
      <c r="OW24" s="61"/>
      <c r="OX24" s="61"/>
      <c r="OY24" s="61"/>
      <c r="OZ24" s="61"/>
      <c r="PA24" s="61"/>
      <c r="PB24" s="61"/>
      <c r="PC24" s="61"/>
      <c r="PD24" s="61"/>
      <c r="PE24" s="61"/>
      <c r="PF24" s="61"/>
      <c r="PG24" s="61"/>
      <c r="PH24" s="61"/>
      <c r="PI24" s="61"/>
      <c r="PJ24" s="61"/>
      <c r="PK24" s="61"/>
      <c r="PL24" s="61"/>
      <c r="PM24" s="61"/>
      <c r="PN24" s="61"/>
      <c r="PO24" s="61"/>
      <c r="PP24" s="61"/>
      <c r="PQ24" s="61"/>
      <c r="PR24" s="61"/>
      <c r="PS24" s="61"/>
      <c r="PT24" s="61"/>
      <c r="PU24" s="61"/>
      <c r="PV24" s="61"/>
      <c r="PW24" s="61"/>
      <c r="PX24" s="61"/>
      <c r="PY24" s="61"/>
      <c r="PZ24" s="61"/>
      <c r="QA24" s="61"/>
      <c r="QB24" s="61"/>
      <c r="QC24" s="61"/>
      <c r="QD24" s="61"/>
      <c r="QE24" s="61"/>
      <c r="QF24" s="61"/>
      <c r="QG24" s="61"/>
      <c r="QH24" s="61"/>
      <c r="QI24" s="61"/>
      <c r="QJ24" s="61"/>
      <c r="QK24" s="61"/>
      <c r="QL24" s="61"/>
      <c r="QM24" s="61"/>
      <c r="QN24" s="61"/>
      <c r="QO24" s="61"/>
      <c r="QP24" s="61"/>
      <c r="QQ24" s="61"/>
      <c r="QR24" s="61"/>
      <c r="QS24" s="61"/>
      <c r="QT24" s="61"/>
      <c r="QU24" s="61"/>
      <c r="QV24" s="61"/>
      <c r="QW24" s="61"/>
      <c r="QX24" s="61"/>
      <c r="QY24" s="61"/>
      <c r="QZ24" s="61"/>
      <c r="RA24" s="61"/>
      <c r="RB24" s="61"/>
      <c r="RC24" s="61"/>
      <c r="RD24" s="61"/>
      <c r="RE24" s="61"/>
      <c r="RF24" s="61"/>
      <c r="RG24" s="61"/>
      <c r="RH24" s="61"/>
      <c r="RI24" s="61"/>
      <c r="RJ24" s="61"/>
      <c r="RK24" s="61"/>
      <c r="RL24" s="61"/>
      <c r="RM24" s="61"/>
      <c r="RN24" s="61"/>
      <c r="RO24" s="61"/>
      <c r="RP24" s="61"/>
      <c r="RQ24" s="61"/>
      <c r="RR24" s="61"/>
      <c r="RS24" s="61"/>
      <c r="RT24" s="61"/>
      <c r="RU24" s="61"/>
      <c r="RV24" s="61"/>
      <c r="RW24" s="61"/>
      <c r="RX24" s="61"/>
      <c r="RY24" s="61"/>
      <c r="RZ24" s="61"/>
      <c r="SA24" s="61"/>
      <c r="SB24" s="61"/>
      <c r="SC24" s="61"/>
      <c r="SD24" s="61"/>
      <c r="SE24" s="61"/>
      <c r="SF24" s="61"/>
      <c r="SG24" s="61"/>
      <c r="SH24" s="61"/>
      <c r="SI24" s="61"/>
      <c r="SJ24" s="61"/>
      <c r="SK24" s="61"/>
      <c r="SL24" s="61"/>
      <c r="SM24" s="61"/>
      <c r="SN24" s="61"/>
      <c r="SO24" s="61"/>
      <c r="SP24" s="61"/>
      <c r="SQ24" s="61"/>
      <c r="SR24" s="61"/>
      <c r="SS24" s="61"/>
      <c r="ST24" s="61"/>
      <c r="SU24" s="61"/>
      <c r="SV24" s="61"/>
      <c r="SW24" s="61"/>
      <c r="SX24" s="61"/>
      <c r="SY24" s="61"/>
      <c r="SZ24" s="61"/>
      <c r="TA24" s="61"/>
      <c r="TB24" s="61"/>
      <c r="TC24" s="61"/>
      <c r="TD24" s="61"/>
      <c r="TE24" s="61"/>
      <c r="TF24" s="61"/>
      <c r="TG24" s="61"/>
      <c r="TH24" s="61"/>
      <c r="TI24" s="61"/>
      <c r="TJ24" s="61"/>
      <c r="TK24" s="61"/>
      <c r="TL24" s="61"/>
      <c r="TM24" s="61"/>
      <c r="TN24" s="61"/>
      <c r="TO24" s="61"/>
      <c r="TP24" s="61"/>
      <c r="TQ24" s="61"/>
      <c r="TR24" s="61"/>
      <c r="TS24" s="61"/>
      <c r="TT24" s="61"/>
      <c r="TU24" s="61"/>
      <c r="TV24" s="61"/>
      <c r="TW24" s="61"/>
      <c r="TX24" s="61"/>
      <c r="TY24" s="61"/>
      <c r="TZ24" s="61"/>
      <c r="UA24" s="61"/>
      <c r="UB24" s="61"/>
      <c r="UC24" s="61"/>
      <c r="UD24" s="61"/>
      <c r="UE24" s="61"/>
      <c r="UF24" s="61"/>
      <c r="UG24" s="61"/>
      <c r="UH24" s="61"/>
      <c r="UI24" s="61"/>
      <c r="UJ24" s="61"/>
      <c r="UK24" s="61"/>
      <c r="UL24" s="61"/>
      <c r="UM24" s="61"/>
      <c r="UN24" s="61"/>
      <c r="UO24" s="61"/>
      <c r="UP24" s="61"/>
      <c r="UQ24" s="61"/>
      <c r="UR24" s="61"/>
      <c r="US24" s="61"/>
      <c r="UT24" s="61"/>
      <c r="UU24" s="61"/>
      <c r="UV24" s="61"/>
      <c r="UW24" s="61"/>
      <c r="UX24" s="61"/>
      <c r="UY24" s="61"/>
      <c r="UZ24" s="61"/>
      <c r="VA24" s="61"/>
      <c r="VB24" s="61"/>
      <c r="VC24" s="61"/>
      <c r="VD24" s="61"/>
      <c r="VE24" s="61"/>
      <c r="VF24" s="61"/>
      <c r="VG24" s="61"/>
      <c r="VH24" s="61"/>
      <c r="VI24" s="61"/>
      <c r="VJ24" s="61"/>
      <c r="VK24" s="61"/>
      <c r="VL24" s="61"/>
      <c r="VM24" s="61"/>
      <c r="VN24" s="61"/>
      <c r="VO24" s="61"/>
      <c r="VP24" s="61"/>
      <c r="VQ24" s="61"/>
      <c r="VR24" s="61"/>
      <c r="VS24" s="61"/>
      <c r="VT24" s="61"/>
      <c r="VU24" s="61"/>
      <c r="VV24" s="61"/>
      <c r="VW24" s="61"/>
      <c r="VX24" s="61"/>
      <c r="VY24" s="61"/>
      <c r="VZ24" s="61"/>
      <c r="WA24" s="61"/>
      <c r="WB24" s="61"/>
      <c r="WC24" s="61"/>
      <c r="WD24" s="61"/>
      <c r="WE24" s="61"/>
      <c r="WF24" s="61"/>
      <c r="WG24" s="61"/>
      <c r="WH24" s="61"/>
      <c r="WI24" s="61"/>
      <c r="WJ24" s="61"/>
      <c r="WK24" s="61"/>
      <c r="WL24" s="61"/>
      <c r="WM24" s="61"/>
      <c r="WN24" s="61"/>
      <c r="WO24" s="61"/>
      <c r="WP24" s="61"/>
      <c r="WQ24" s="61"/>
      <c r="WR24" s="61"/>
      <c r="WS24" s="61"/>
      <c r="WT24" s="61"/>
      <c r="WU24" s="61"/>
      <c r="WV24" s="61"/>
      <c r="WW24" s="61"/>
      <c r="WX24" s="61"/>
      <c r="WY24" s="61"/>
      <c r="WZ24" s="61"/>
      <c r="XA24" s="61"/>
      <c r="XB24" s="61"/>
      <c r="XC24" s="61"/>
      <c r="XD24" s="61"/>
      <c r="XE24" s="61"/>
      <c r="XF24" s="61"/>
      <c r="XG24" s="61"/>
      <c r="XH24" s="61"/>
      <c r="XI24" s="61"/>
      <c r="XJ24" s="61"/>
      <c r="XK24" s="61"/>
      <c r="XL24" s="61"/>
      <c r="XM24" s="61"/>
      <c r="XN24" s="61"/>
      <c r="XO24" s="61"/>
      <c r="XP24" s="61"/>
      <c r="XQ24" s="61"/>
      <c r="XR24" s="61"/>
      <c r="XS24" s="61"/>
      <c r="XT24" s="61"/>
      <c r="XU24" s="61"/>
      <c r="XV24" s="61"/>
      <c r="XW24" s="61"/>
      <c r="XX24" s="61"/>
      <c r="XY24" s="61"/>
      <c r="XZ24" s="61"/>
      <c r="YA24" s="61"/>
      <c r="YB24" s="61"/>
      <c r="YC24" s="61"/>
      <c r="YD24" s="61"/>
      <c r="YE24" s="61"/>
      <c r="YF24" s="61"/>
      <c r="YG24" s="61"/>
      <c r="YH24" s="61"/>
      <c r="YI24" s="61"/>
      <c r="YJ24" s="61"/>
      <c r="YK24" s="61"/>
      <c r="YL24" s="61"/>
      <c r="YM24" s="61"/>
      <c r="YN24" s="61"/>
      <c r="YO24" s="61"/>
      <c r="YP24" s="61"/>
      <c r="YQ24" s="61"/>
      <c r="YR24" s="61"/>
      <c r="YS24" s="61"/>
      <c r="YT24" s="61"/>
      <c r="YU24" s="61"/>
      <c r="YV24" s="61"/>
      <c r="YW24" s="61"/>
      <c r="YX24" s="61"/>
      <c r="YY24" s="61"/>
      <c r="YZ24" s="61"/>
      <c r="ZA24" s="61"/>
      <c r="ZB24" s="61"/>
      <c r="ZC24" s="61"/>
      <c r="ZD24" s="61"/>
      <c r="ZE24" s="61"/>
      <c r="ZF24" s="61"/>
      <c r="ZG24" s="61"/>
      <c r="ZH24" s="61"/>
      <c r="ZI24" s="61"/>
      <c r="ZJ24" s="61"/>
      <c r="ZK24" s="61"/>
      <c r="ZL24" s="61"/>
      <c r="ZM24" s="61"/>
      <c r="ZN24" s="61"/>
      <c r="ZO24" s="61"/>
      <c r="ZP24" s="61"/>
      <c r="ZQ24" s="61"/>
      <c r="ZR24" s="61"/>
      <c r="ZS24" s="61"/>
      <c r="ZT24" s="61"/>
      <c r="ZU24" s="61"/>
      <c r="ZV24" s="61"/>
      <c r="ZW24" s="61"/>
      <c r="ZX24" s="61"/>
      <c r="ZY24" s="61"/>
      <c r="ZZ24" s="61"/>
      <c r="AAA24" s="61"/>
      <c r="AAB24" s="61"/>
      <c r="AAC24" s="61"/>
      <c r="AAD24" s="61"/>
      <c r="AAE24" s="61"/>
      <c r="AAF24" s="61"/>
      <c r="AAG24" s="61"/>
      <c r="AAH24" s="61"/>
      <c r="AAI24" s="61"/>
      <c r="AAJ24" s="61"/>
      <c r="AAK24" s="61"/>
      <c r="AAL24" s="61"/>
      <c r="AAM24" s="61"/>
      <c r="AAN24" s="61"/>
      <c r="AAO24" s="61"/>
      <c r="AAP24" s="61"/>
      <c r="AAQ24" s="61"/>
      <c r="AAR24" s="61"/>
      <c r="AAS24" s="61"/>
      <c r="AAT24" s="61"/>
      <c r="AAU24" s="61"/>
      <c r="AAV24" s="61"/>
      <c r="AAW24" s="61"/>
      <c r="AAX24" s="61"/>
      <c r="AAY24" s="61"/>
      <c r="AAZ24" s="61"/>
      <c r="ABA24" s="61"/>
      <c r="ABB24" s="61"/>
      <c r="ABC24" s="61"/>
      <c r="ABD24" s="61"/>
      <c r="ABE24" s="61"/>
      <c r="ABF24" s="61"/>
      <c r="ABG24" s="61"/>
      <c r="ABH24" s="61"/>
      <c r="ABI24" s="61"/>
      <c r="ABJ24" s="61"/>
      <c r="ABK24" s="61"/>
      <c r="ABL24" s="61"/>
      <c r="ABM24" s="61"/>
      <c r="ABN24" s="61"/>
      <c r="ABO24" s="61"/>
      <c r="ABP24" s="61"/>
      <c r="ABQ24" s="61"/>
      <c r="ABR24" s="61"/>
      <c r="ABS24" s="61"/>
      <c r="ABT24" s="61"/>
      <c r="ABU24" s="61"/>
      <c r="ABV24" s="61"/>
      <c r="ABW24" s="61"/>
      <c r="ABX24" s="61"/>
      <c r="ABY24" s="61"/>
      <c r="ABZ24" s="61"/>
      <c r="ACA24" s="61"/>
      <c r="ACB24" s="61"/>
      <c r="ACC24" s="61"/>
      <c r="ACD24" s="61"/>
      <c r="ACE24" s="61"/>
      <c r="ACF24" s="61"/>
      <c r="ACG24" s="61"/>
      <c r="ACH24" s="61"/>
      <c r="ACI24" s="61"/>
      <c r="ACJ24" s="61"/>
      <c r="ACK24" s="61"/>
      <c r="ACL24" s="61"/>
      <c r="ACM24" s="61"/>
      <c r="ACN24" s="61"/>
      <c r="ACO24" s="61"/>
      <c r="ACP24" s="61"/>
      <c r="ACQ24" s="61"/>
      <c r="ACR24" s="61"/>
      <c r="ACS24" s="61"/>
      <c r="ACT24" s="61"/>
      <c r="ACU24" s="61"/>
      <c r="ACV24" s="61"/>
      <c r="ACW24" s="61"/>
      <c r="ACX24" s="61"/>
      <c r="ACY24" s="61"/>
      <c r="ACZ24" s="61"/>
      <c r="ADA24" s="61"/>
      <c r="ADB24" s="61"/>
      <c r="ADC24" s="61"/>
      <c r="ADD24" s="61"/>
      <c r="ADE24" s="61"/>
      <c r="ADF24" s="61"/>
      <c r="ADG24" s="61"/>
      <c r="ADH24" s="61"/>
      <c r="ADI24" s="61"/>
      <c r="ADJ24" s="61"/>
      <c r="ADK24" s="61"/>
      <c r="ADL24" s="61"/>
      <c r="ADM24" s="61"/>
      <c r="ADN24" s="61"/>
      <c r="ADO24" s="61"/>
      <c r="ADP24" s="61"/>
      <c r="ADQ24" s="61"/>
      <c r="ADR24" s="61"/>
      <c r="ADS24" s="61"/>
      <c r="ADT24" s="61"/>
      <c r="ADU24" s="61"/>
      <c r="ADV24" s="61"/>
      <c r="ADW24" s="61"/>
      <c r="ADX24" s="61"/>
      <c r="ADY24" s="61"/>
      <c r="ADZ24" s="61"/>
      <c r="AEA24" s="61"/>
      <c r="AEB24" s="61"/>
      <c r="AEC24" s="61"/>
      <c r="AED24" s="61"/>
      <c r="AEE24" s="61"/>
      <c r="AEF24" s="61"/>
      <c r="AEG24" s="61"/>
      <c r="AEH24" s="61"/>
      <c r="AEI24" s="61"/>
      <c r="AEJ24" s="61"/>
      <c r="AEK24" s="61"/>
      <c r="AEL24" s="61"/>
      <c r="AEM24" s="61"/>
      <c r="AEN24" s="61"/>
      <c r="AEO24" s="61"/>
      <c r="AEP24" s="61"/>
      <c r="AEQ24" s="61"/>
      <c r="AER24" s="61"/>
      <c r="AES24" s="61"/>
      <c r="AET24" s="61"/>
      <c r="AEU24" s="61"/>
      <c r="AEV24" s="61"/>
      <c r="AEW24" s="61"/>
      <c r="AEX24" s="61"/>
      <c r="AEY24" s="61"/>
      <c r="AEZ24" s="61"/>
      <c r="AFA24" s="61"/>
      <c r="AFB24" s="61"/>
      <c r="AFC24" s="61"/>
      <c r="AFD24" s="61"/>
      <c r="AFE24" s="61"/>
      <c r="AFF24" s="61"/>
      <c r="AFG24" s="61"/>
      <c r="AFH24" s="61"/>
      <c r="AFI24" s="61"/>
      <c r="AFJ24" s="61"/>
      <c r="AFK24" s="61"/>
      <c r="AFL24" s="61"/>
      <c r="AFM24" s="61"/>
      <c r="AFN24" s="61"/>
      <c r="AFO24" s="61"/>
      <c r="AFP24" s="61"/>
      <c r="AFQ24" s="61"/>
      <c r="AFR24" s="61"/>
      <c r="AFS24" s="61"/>
      <c r="AFT24" s="61"/>
      <c r="AFU24" s="61"/>
    </row>
    <row r="25" spans="1:853" ht="28.5" x14ac:dyDescent="0.25">
      <c r="A25" s="139">
        <f t="shared" si="0"/>
        <v>15</v>
      </c>
      <c r="B25" s="136" t="s">
        <v>199</v>
      </c>
      <c r="C25" s="257">
        <f>SUM(C11:C24)</f>
        <v>1117094</v>
      </c>
      <c r="D25" s="257">
        <f t="shared" ref="D25:AT25" si="1">SUM(D11:D24)</f>
        <v>1140920</v>
      </c>
      <c r="E25" s="257">
        <f t="shared" si="1"/>
        <v>269761</v>
      </c>
      <c r="F25" s="257">
        <f t="shared" si="1"/>
        <v>272176</v>
      </c>
      <c r="G25" s="257">
        <f t="shared" si="1"/>
        <v>41770</v>
      </c>
      <c r="H25" s="257">
        <f t="shared" si="1"/>
        <v>45415</v>
      </c>
      <c r="I25" s="257">
        <f t="shared" si="1"/>
        <v>805842</v>
      </c>
      <c r="J25" s="257">
        <f t="shared" si="1"/>
        <v>823329</v>
      </c>
      <c r="K25" s="257">
        <f t="shared" si="1"/>
        <v>473592</v>
      </c>
      <c r="L25" s="257">
        <f t="shared" si="1"/>
        <v>431061</v>
      </c>
      <c r="M25" s="257">
        <f t="shared" si="1"/>
        <v>187156</v>
      </c>
      <c r="N25" s="257">
        <f t="shared" si="1"/>
        <v>168530</v>
      </c>
      <c r="O25" s="257">
        <f t="shared" si="1"/>
        <v>286436</v>
      </c>
      <c r="P25" s="257">
        <f t="shared" si="1"/>
        <v>262340</v>
      </c>
      <c r="Q25" s="257">
        <f t="shared" si="1"/>
        <v>243895</v>
      </c>
      <c r="R25" s="257">
        <f t="shared" si="1"/>
        <v>176552</v>
      </c>
      <c r="S25" s="257">
        <f t="shared" si="1"/>
        <v>102480</v>
      </c>
      <c r="T25" s="257">
        <f t="shared" si="1"/>
        <v>68290</v>
      </c>
      <c r="U25" s="257">
        <f t="shared" si="1"/>
        <v>141415</v>
      </c>
      <c r="V25" s="257">
        <f t="shared" si="1"/>
        <v>108262</v>
      </c>
      <c r="W25" s="257">
        <f t="shared" si="1"/>
        <v>88531</v>
      </c>
      <c r="X25" s="257">
        <f t="shared" si="1"/>
        <v>93055</v>
      </c>
      <c r="Y25" s="257">
        <f t="shared" si="1"/>
        <v>51894</v>
      </c>
      <c r="Z25" s="257">
        <f t="shared" si="1"/>
        <v>53980</v>
      </c>
      <c r="AA25" s="257">
        <f t="shared" si="1"/>
        <v>36638</v>
      </c>
      <c r="AB25" s="257">
        <f t="shared" si="1"/>
        <v>39075</v>
      </c>
      <c r="AC25" s="257">
        <f t="shared" si="1"/>
        <v>32200</v>
      </c>
      <c r="AD25" s="257">
        <f t="shared" si="1"/>
        <v>31004</v>
      </c>
      <c r="AE25" s="257">
        <f t="shared" si="1"/>
        <v>20382</v>
      </c>
      <c r="AF25" s="257">
        <f t="shared" si="1"/>
        <v>20287</v>
      </c>
      <c r="AG25" s="257">
        <f t="shared" si="1"/>
        <v>11771</v>
      </c>
      <c r="AH25" s="257">
        <f t="shared" si="1"/>
        <v>10717</v>
      </c>
      <c r="AI25" s="257">
        <f t="shared" si="1"/>
        <v>855548</v>
      </c>
      <c r="AJ25" s="257">
        <f t="shared" si="1"/>
        <v>892266</v>
      </c>
      <c r="AK25" s="257">
        <f t="shared" si="1"/>
        <v>317349</v>
      </c>
      <c r="AL25" s="257">
        <f t="shared" si="1"/>
        <v>326720</v>
      </c>
      <c r="AM25" s="257">
        <f t="shared" si="1"/>
        <v>538279</v>
      </c>
      <c r="AN25" s="257">
        <f t="shared" si="1"/>
        <v>565546</v>
      </c>
      <c r="AO25" s="257">
        <f t="shared" si="1"/>
        <v>179383</v>
      </c>
      <c r="AP25" s="257">
        <f t="shared" si="1"/>
        <v>182697</v>
      </c>
      <c r="AQ25" s="257">
        <f t="shared" si="1"/>
        <v>53932</v>
      </c>
      <c r="AR25" s="257">
        <f t="shared" si="1"/>
        <v>58198</v>
      </c>
      <c r="AS25" s="257">
        <f t="shared" si="1"/>
        <v>127057</v>
      </c>
      <c r="AT25" s="257">
        <f t="shared" si="1"/>
        <v>124499</v>
      </c>
      <c r="AU25" s="257">
        <f t="shared" ref="AU25:BB25" si="2">SUM(AU11:AU24)</f>
        <v>366968</v>
      </c>
      <c r="AV25" s="257">
        <f t="shared" si="2"/>
        <v>363024</v>
      </c>
      <c r="AW25" s="257">
        <f t="shared" si="2"/>
        <v>284410</v>
      </c>
      <c r="AX25" s="257">
        <f t="shared" si="2"/>
        <v>266216</v>
      </c>
      <c r="AY25" s="257">
        <f t="shared" si="2"/>
        <v>81481</v>
      </c>
      <c r="AZ25" s="257">
        <f t="shared" si="2"/>
        <v>93137</v>
      </c>
      <c r="BA25" s="257">
        <f t="shared" si="2"/>
        <v>2487</v>
      </c>
      <c r="BB25" s="257">
        <f t="shared" si="2"/>
        <v>3671</v>
      </c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  <c r="IR25" s="61"/>
      <c r="IS25" s="61"/>
      <c r="IT25" s="61"/>
      <c r="IU25" s="61"/>
      <c r="IV25" s="61"/>
      <c r="IW25" s="61"/>
      <c r="IX25" s="61"/>
      <c r="IY25" s="61"/>
      <c r="IZ25" s="61"/>
      <c r="JA25" s="61"/>
      <c r="JB25" s="61"/>
      <c r="JC25" s="61"/>
      <c r="JD25" s="61"/>
      <c r="JE25" s="61"/>
      <c r="JF25" s="61"/>
      <c r="JG25" s="61"/>
      <c r="JH25" s="61"/>
      <c r="JI25" s="61"/>
      <c r="JJ25" s="61"/>
      <c r="JK25" s="61"/>
      <c r="JL25" s="61"/>
      <c r="JM25" s="61"/>
      <c r="JN25" s="61"/>
      <c r="JO25" s="61"/>
      <c r="JP25" s="61"/>
      <c r="JQ25" s="61"/>
      <c r="JR25" s="61"/>
      <c r="JS25" s="61"/>
      <c r="JT25" s="61"/>
      <c r="JU25" s="61"/>
      <c r="JV25" s="61"/>
      <c r="JW25" s="61"/>
      <c r="JX25" s="61"/>
      <c r="JY25" s="61"/>
      <c r="JZ25" s="61"/>
      <c r="KA25" s="61"/>
      <c r="KB25" s="61"/>
      <c r="KC25" s="61"/>
      <c r="KD25" s="61"/>
      <c r="KE25" s="61"/>
      <c r="KF25" s="61"/>
      <c r="KG25" s="61"/>
      <c r="KH25" s="61"/>
      <c r="KI25" s="61"/>
      <c r="KJ25" s="61"/>
      <c r="KK25" s="61"/>
      <c r="KL25" s="61"/>
      <c r="KM25" s="61"/>
      <c r="KN25" s="61"/>
      <c r="KO25" s="61"/>
      <c r="KP25" s="61"/>
      <c r="KQ25" s="61"/>
      <c r="KR25" s="61"/>
      <c r="KS25" s="61"/>
      <c r="KT25" s="61"/>
      <c r="KU25" s="61"/>
      <c r="KV25" s="61"/>
      <c r="KW25" s="61"/>
      <c r="KX25" s="61"/>
      <c r="KY25" s="61"/>
      <c r="KZ25" s="61"/>
      <c r="LA25" s="61"/>
      <c r="LB25" s="61"/>
      <c r="LC25" s="61"/>
      <c r="LD25" s="61"/>
      <c r="LE25" s="61"/>
      <c r="LF25" s="61"/>
      <c r="LG25" s="61"/>
      <c r="LH25" s="61"/>
      <c r="LI25" s="61"/>
      <c r="LJ25" s="61"/>
      <c r="LK25" s="61"/>
      <c r="LL25" s="61"/>
      <c r="LM25" s="61"/>
      <c r="LN25" s="61"/>
      <c r="LO25" s="61"/>
      <c r="LP25" s="61"/>
      <c r="LQ25" s="61"/>
      <c r="LR25" s="61"/>
      <c r="LS25" s="61"/>
      <c r="LT25" s="61"/>
      <c r="LU25" s="61"/>
      <c r="LV25" s="61"/>
      <c r="LW25" s="61"/>
      <c r="LX25" s="61"/>
      <c r="LY25" s="61"/>
      <c r="LZ25" s="61"/>
      <c r="MA25" s="61"/>
      <c r="MB25" s="61"/>
      <c r="MC25" s="61"/>
      <c r="MD25" s="61"/>
      <c r="ME25" s="61"/>
      <c r="MF25" s="61"/>
      <c r="MG25" s="61"/>
      <c r="MH25" s="61"/>
      <c r="MI25" s="61"/>
      <c r="MJ25" s="61"/>
      <c r="MK25" s="61"/>
      <c r="ML25" s="61"/>
      <c r="MM25" s="61"/>
      <c r="MN25" s="61"/>
      <c r="MO25" s="61"/>
      <c r="MP25" s="61"/>
      <c r="MQ25" s="61"/>
      <c r="MR25" s="61"/>
      <c r="MS25" s="61"/>
      <c r="MT25" s="61"/>
      <c r="MU25" s="61"/>
      <c r="MV25" s="61"/>
      <c r="MW25" s="61"/>
      <c r="MX25" s="61"/>
      <c r="MY25" s="61"/>
      <c r="MZ25" s="61"/>
      <c r="NA25" s="61"/>
      <c r="NB25" s="61"/>
      <c r="NC25" s="61"/>
      <c r="ND25" s="61"/>
      <c r="NE25" s="61"/>
      <c r="NF25" s="61"/>
      <c r="NG25" s="61"/>
      <c r="NH25" s="61"/>
      <c r="NI25" s="61"/>
      <c r="NJ25" s="61"/>
      <c r="NK25" s="61"/>
      <c r="NL25" s="61"/>
      <c r="NM25" s="61"/>
      <c r="NN25" s="61"/>
      <c r="NO25" s="61"/>
      <c r="NP25" s="61"/>
      <c r="NQ25" s="61"/>
      <c r="NR25" s="61"/>
      <c r="NS25" s="61"/>
      <c r="NT25" s="61"/>
      <c r="NU25" s="61"/>
      <c r="NV25" s="61"/>
      <c r="NW25" s="61"/>
      <c r="NX25" s="61"/>
      <c r="NY25" s="61"/>
      <c r="NZ25" s="61"/>
      <c r="OA25" s="61"/>
      <c r="OB25" s="61"/>
      <c r="OC25" s="61"/>
      <c r="OD25" s="61"/>
      <c r="OE25" s="61"/>
      <c r="OF25" s="61"/>
      <c r="OG25" s="61"/>
      <c r="OH25" s="61"/>
      <c r="OI25" s="61"/>
      <c r="OJ25" s="61"/>
      <c r="OK25" s="61"/>
      <c r="OL25" s="61"/>
      <c r="OM25" s="61"/>
      <c r="ON25" s="61"/>
      <c r="OO25" s="61"/>
      <c r="OP25" s="61"/>
      <c r="OQ25" s="61"/>
      <c r="OR25" s="61"/>
      <c r="OS25" s="61"/>
      <c r="OT25" s="61"/>
      <c r="OU25" s="61"/>
      <c r="OV25" s="61"/>
      <c r="OW25" s="61"/>
      <c r="OX25" s="61"/>
      <c r="OY25" s="61"/>
      <c r="OZ25" s="61"/>
      <c r="PA25" s="61"/>
      <c r="PB25" s="61"/>
      <c r="PC25" s="61"/>
      <c r="PD25" s="61"/>
      <c r="PE25" s="61"/>
      <c r="PF25" s="61"/>
      <c r="PG25" s="61"/>
      <c r="PH25" s="61"/>
      <c r="PI25" s="61"/>
      <c r="PJ25" s="61"/>
      <c r="PK25" s="61"/>
      <c r="PL25" s="61"/>
      <c r="PM25" s="61"/>
      <c r="PN25" s="61"/>
      <c r="PO25" s="61"/>
      <c r="PP25" s="61"/>
      <c r="PQ25" s="61"/>
      <c r="PR25" s="61"/>
      <c r="PS25" s="61"/>
      <c r="PT25" s="61"/>
      <c r="PU25" s="61"/>
      <c r="PV25" s="61"/>
      <c r="PW25" s="61"/>
      <c r="PX25" s="61"/>
      <c r="PY25" s="61"/>
      <c r="PZ25" s="61"/>
      <c r="QA25" s="61"/>
      <c r="QB25" s="61"/>
      <c r="QC25" s="61"/>
      <c r="QD25" s="61"/>
      <c r="QE25" s="61"/>
      <c r="QF25" s="61"/>
      <c r="QG25" s="61"/>
      <c r="QH25" s="61"/>
      <c r="QI25" s="61"/>
      <c r="QJ25" s="61"/>
      <c r="QK25" s="61"/>
      <c r="QL25" s="61"/>
      <c r="QM25" s="61"/>
      <c r="QN25" s="61"/>
      <c r="QO25" s="61"/>
      <c r="QP25" s="61"/>
      <c r="QQ25" s="61"/>
      <c r="QR25" s="61"/>
      <c r="QS25" s="61"/>
      <c r="QT25" s="61"/>
      <c r="QU25" s="61"/>
      <c r="QV25" s="61"/>
      <c r="QW25" s="61"/>
      <c r="QX25" s="61"/>
      <c r="QY25" s="61"/>
      <c r="QZ25" s="61"/>
      <c r="RA25" s="61"/>
      <c r="RB25" s="61"/>
      <c r="RC25" s="61"/>
      <c r="RD25" s="61"/>
      <c r="RE25" s="61"/>
      <c r="RF25" s="61"/>
      <c r="RG25" s="61"/>
      <c r="RH25" s="61"/>
      <c r="RI25" s="61"/>
      <c r="RJ25" s="61"/>
      <c r="RK25" s="61"/>
      <c r="RL25" s="61"/>
      <c r="RM25" s="61"/>
      <c r="RN25" s="61"/>
      <c r="RO25" s="61"/>
      <c r="RP25" s="61"/>
      <c r="RQ25" s="61"/>
      <c r="RR25" s="61"/>
      <c r="RS25" s="61"/>
      <c r="RT25" s="61"/>
      <c r="RU25" s="61"/>
      <c r="RV25" s="61"/>
      <c r="RW25" s="61"/>
      <c r="RX25" s="61"/>
      <c r="RY25" s="61"/>
      <c r="RZ25" s="61"/>
      <c r="SA25" s="61"/>
      <c r="SB25" s="61"/>
      <c r="SC25" s="61"/>
      <c r="SD25" s="61"/>
      <c r="SE25" s="61"/>
      <c r="SF25" s="61"/>
      <c r="SG25" s="61"/>
      <c r="SH25" s="61"/>
      <c r="SI25" s="61"/>
      <c r="SJ25" s="61"/>
      <c r="SK25" s="61"/>
      <c r="SL25" s="61"/>
      <c r="SM25" s="61"/>
      <c r="SN25" s="61"/>
      <c r="SO25" s="61"/>
      <c r="SP25" s="61"/>
      <c r="SQ25" s="61"/>
      <c r="SR25" s="61"/>
      <c r="SS25" s="61"/>
      <c r="ST25" s="61"/>
      <c r="SU25" s="61"/>
      <c r="SV25" s="61"/>
      <c r="SW25" s="61"/>
      <c r="SX25" s="61"/>
      <c r="SY25" s="61"/>
      <c r="SZ25" s="61"/>
      <c r="TA25" s="61"/>
      <c r="TB25" s="61"/>
      <c r="TC25" s="61"/>
      <c r="TD25" s="61"/>
      <c r="TE25" s="61"/>
      <c r="TF25" s="61"/>
      <c r="TG25" s="61"/>
      <c r="TH25" s="61"/>
      <c r="TI25" s="61"/>
      <c r="TJ25" s="61"/>
      <c r="TK25" s="61"/>
      <c r="TL25" s="61"/>
      <c r="TM25" s="61"/>
      <c r="TN25" s="61"/>
      <c r="TO25" s="61"/>
      <c r="TP25" s="61"/>
      <c r="TQ25" s="61"/>
      <c r="TR25" s="61"/>
      <c r="TS25" s="61"/>
      <c r="TT25" s="61"/>
      <c r="TU25" s="61"/>
      <c r="TV25" s="61"/>
      <c r="TW25" s="61"/>
      <c r="TX25" s="61"/>
      <c r="TY25" s="61"/>
      <c r="TZ25" s="61"/>
      <c r="UA25" s="61"/>
      <c r="UB25" s="61"/>
      <c r="UC25" s="61"/>
      <c r="UD25" s="61"/>
      <c r="UE25" s="61"/>
      <c r="UF25" s="61"/>
      <c r="UG25" s="61"/>
      <c r="UH25" s="61"/>
      <c r="UI25" s="61"/>
      <c r="UJ25" s="61"/>
      <c r="UK25" s="61"/>
      <c r="UL25" s="61"/>
      <c r="UM25" s="61"/>
      <c r="UN25" s="61"/>
      <c r="UO25" s="61"/>
      <c r="UP25" s="61"/>
      <c r="UQ25" s="61"/>
      <c r="UR25" s="61"/>
      <c r="US25" s="61"/>
      <c r="UT25" s="61"/>
      <c r="UU25" s="61"/>
      <c r="UV25" s="61"/>
      <c r="UW25" s="61"/>
      <c r="UX25" s="61"/>
      <c r="UY25" s="61"/>
      <c r="UZ25" s="61"/>
      <c r="VA25" s="61"/>
      <c r="VB25" s="61"/>
      <c r="VC25" s="61"/>
      <c r="VD25" s="61"/>
      <c r="VE25" s="61"/>
      <c r="VF25" s="61"/>
      <c r="VG25" s="61"/>
      <c r="VH25" s="61"/>
      <c r="VI25" s="61"/>
      <c r="VJ25" s="61"/>
      <c r="VK25" s="61"/>
      <c r="VL25" s="61"/>
      <c r="VM25" s="61"/>
      <c r="VN25" s="61"/>
      <c r="VO25" s="61"/>
      <c r="VP25" s="61"/>
      <c r="VQ25" s="61"/>
      <c r="VR25" s="61"/>
      <c r="VS25" s="61"/>
      <c r="VT25" s="61"/>
      <c r="VU25" s="61"/>
      <c r="VV25" s="61"/>
      <c r="VW25" s="61"/>
      <c r="VX25" s="61"/>
      <c r="VY25" s="61"/>
      <c r="VZ25" s="61"/>
      <c r="WA25" s="61"/>
      <c r="WB25" s="61"/>
      <c r="WC25" s="61"/>
      <c r="WD25" s="61"/>
      <c r="WE25" s="61"/>
      <c r="WF25" s="61"/>
      <c r="WG25" s="61"/>
      <c r="WH25" s="61"/>
      <c r="WI25" s="61"/>
      <c r="WJ25" s="61"/>
      <c r="WK25" s="61"/>
      <c r="WL25" s="61"/>
      <c r="WM25" s="61"/>
      <c r="WN25" s="61"/>
      <c r="WO25" s="61"/>
      <c r="WP25" s="61"/>
      <c r="WQ25" s="61"/>
      <c r="WR25" s="61"/>
      <c r="WS25" s="61"/>
      <c r="WT25" s="61"/>
      <c r="WU25" s="61"/>
      <c r="WV25" s="61"/>
      <c r="WW25" s="61"/>
      <c r="WX25" s="61"/>
      <c r="WY25" s="61"/>
      <c r="WZ25" s="61"/>
      <c r="XA25" s="61"/>
      <c r="XB25" s="61"/>
      <c r="XC25" s="61"/>
      <c r="XD25" s="61"/>
      <c r="XE25" s="61"/>
      <c r="XF25" s="61"/>
      <c r="XG25" s="61"/>
      <c r="XH25" s="61"/>
      <c r="XI25" s="61"/>
      <c r="XJ25" s="61"/>
      <c r="XK25" s="61"/>
      <c r="XL25" s="61"/>
      <c r="XM25" s="61"/>
      <c r="XN25" s="61"/>
      <c r="XO25" s="61"/>
      <c r="XP25" s="61"/>
      <c r="XQ25" s="61"/>
      <c r="XR25" s="61"/>
      <c r="XS25" s="61"/>
      <c r="XT25" s="61"/>
      <c r="XU25" s="61"/>
      <c r="XV25" s="61"/>
      <c r="XW25" s="61"/>
      <c r="XX25" s="61"/>
      <c r="XY25" s="61"/>
      <c r="XZ25" s="61"/>
      <c r="YA25" s="61"/>
      <c r="YB25" s="61"/>
      <c r="YC25" s="61"/>
      <c r="YD25" s="61"/>
      <c r="YE25" s="61"/>
      <c r="YF25" s="61"/>
      <c r="YG25" s="61"/>
      <c r="YH25" s="61"/>
      <c r="YI25" s="61"/>
      <c r="YJ25" s="61"/>
      <c r="YK25" s="61"/>
      <c r="YL25" s="61"/>
      <c r="YM25" s="61"/>
      <c r="YN25" s="61"/>
      <c r="YO25" s="61"/>
      <c r="YP25" s="61"/>
      <c r="YQ25" s="61"/>
      <c r="YR25" s="61"/>
      <c r="YS25" s="61"/>
      <c r="YT25" s="61"/>
      <c r="YU25" s="61"/>
      <c r="YV25" s="61"/>
      <c r="YW25" s="61"/>
      <c r="YX25" s="61"/>
      <c r="YY25" s="61"/>
      <c r="YZ25" s="61"/>
      <c r="ZA25" s="61"/>
      <c r="ZB25" s="61"/>
      <c r="ZC25" s="61"/>
      <c r="ZD25" s="61"/>
      <c r="ZE25" s="61"/>
      <c r="ZF25" s="61"/>
      <c r="ZG25" s="61"/>
      <c r="ZH25" s="61"/>
      <c r="ZI25" s="61"/>
      <c r="ZJ25" s="61"/>
      <c r="ZK25" s="61"/>
      <c r="ZL25" s="61"/>
      <c r="ZM25" s="61"/>
      <c r="ZN25" s="61"/>
      <c r="ZO25" s="61"/>
      <c r="ZP25" s="61"/>
      <c r="ZQ25" s="61"/>
      <c r="ZR25" s="61"/>
      <c r="ZS25" s="61"/>
      <c r="ZT25" s="61"/>
      <c r="ZU25" s="61"/>
      <c r="ZV25" s="61"/>
      <c r="ZW25" s="61"/>
      <c r="ZX25" s="61"/>
      <c r="ZY25" s="61"/>
      <c r="ZZ25" s="61"/>
      <c r="AAA25" s="61"/>
      <c r="AAB25" s="61"/>
      <c r="AAC25" s="61"/>
      <c r="AAD25" s="61"/>
      <c r="AAE25" s="61"/>
      <c r="AAF25" s="61"/>
      <c r="AAG25" s="61"/>
      <c r="AAH25" s="61"/>
      <c r="AAI25" s="61"/>
      <c r="AAJ25" s="61"/>
      <c r="AAK25" s="61"/>
      <c r="AAL25" s="61"/>
      <c r="AAM25" s="61"/>
      <c r="AAN25" s="61"/>
      <c r="AAO25" s="61"/>
      <c r="AAP25" s="61"/>
      <c r="AAQ25" s="61"/>
      <c r="AAR25" s="61"/>
      <c r="AAS25" s="61"/>
      <c r="AAT25" s="61"/>
      <c r="AAU25" s="61"/>
      <c r="AAV25" s="61"/>
      <c r="AAW25" s="61"/>
      <c r="AAX25" s="61"/>
      <c r="AAY25" s="61"/>
      <c r="AAZ25" s="61"/>
      <c r="ABA25" s="61"/>
      <c r="ABB25" s="61"/>
      <c r="ABC25" s="61"/>
      <c r="ABD25" s="61"/>
      <c r="ABE25" s="61"/>
      <c r="ABF25" s="61"/>
      <c r="ABG25" s="61"/>
      <c r="ABH25" s="61"/>
      <c r="ABI25" s="61"/>
      <c r="ABJ25" s="61"/>
      <c r="ABK25" s="61"/>
      <c r="ABL25" s="61"/>
      <c r="ABM25" s="61"/>
      <c r="ABN25" s="61"/>
      <c r="ABO25" s="61"/>
      <c r="ABP25" s="61"/>
      <c r="ABQ25" s="61"/>
      <c r="ABR25" s="61"/>
      <c r="ABS25" s="61"/>
      <c r="ABT25" s="61"/>
      <c r="ABU25" s="61"/>
      <c r="ABV25" s="61"/>
      <c r="ABW25" s="61"/>
      <c r="ABX25" s="61"/>
      <c r="ABY25" s="61"/>
      <c r="ABZ25" s="61"/>
      <c r="ACA25" s="61"/>
      <c r="ACB25" s="61"/>
      <c r="ACC25" s="61"/>
      <c r="ACD25" s="61"/>
      <c r="ACE25" s="61"/>
      <c r="ACF25" s="61"/>
      <c r="ACG25" s="61"/>
      <c r="ACH25" s="61"/>
      <c r="ACI25" s="61"/>
      <c r="ACJ25" s="61"/>
      <c r="ACK25" s="61"/>
      <c r="ACL25" s="61"/>
      <c r="ACM25" s="61"/>
      <c r="ACN25" s="61"/>
      <c r="ACO25" s="61"/>
      <c r="ACP25" s="61"/>
      <c r="ACQ25" s="61"/>
      <c r="ACR25" s="61"/>
      <c r="ACS25" s="61"/>
      <c r="ACT25" s="61"/>
      <c r="ACU25" s="61"/>
      <c r="ACV25" s="61"/>
      <c r="ACW25" s="61"/>
      <c r="ACX25" s="61"/>
      <c r="ACY25" s="61"/>
      <c r="ACZ25" s="61"/>
      <c r="ADA25" s="61"/>
      <c r="ADB25" s="61"/>
      <c r="ADC25" s="61"/>
      <c r="ADD25" s="61"/>
      <c r="ADE25" s="61"/>
      <c r="ADF25" s="61"/>
      <c r="ADG25" s="61"/>
      <c r="ADH25" s="61"/>
      <c r="ADI25" s="61"/>
      <c r="ADJ25" s="61"/>
      <c r="ADK25" s="61"/>
      <c r="ADL25" s="61"/>
      <c r="ADM25" s="61"/>
      <c r="ADN25" s="61"/>
      <c r="ADO25" s="61"/>
      <c r="ADP25" s="61"/>
      <c r="ADQ25" s="61"/>
      <c r="ADR25" s="61"/>
      <c r="ADS25" s="61"/>
      <c r="ADT25" s="61"/>
      <c r="ADU25" s="61"/>
      <c r="ADV25" s="61"/>
      <c r="ADW25" s="61"/>
      <c r="ADX25" s="61"/>
      <c r="ADY25" s="61"/>
      <c r="ADZ25" s="61"/>
      <c r="AEA25" s="61"/>
      <c r="AEB25" s="61"/>
      <c r="AEC25" s="61"/>
      <c r="AED25" s="61"/>
      <c r="AEE25" s="61"/>
      <c r="AEF25" s="61"/>
      <c r="AEG25" s="61"/>
      <c r="AEH25" s="61"/>
      <c r="AEI25" s="61"/>
      <c r="AEJ25" s="61"/>
      <c r="AEK25" s="61"/>
      <c r="AEL25" s="61"/>
      <c r="AEM25" s="61"/>
      <c r="AEN25" s="61"/>
      <c r="AEO25" s="61"/>
      <c r="AEP25" s="61"/>
      <c r="AEQ25" s="61"/>
      <c r="AER25" s="61"/>
      <c r="AES25" s="61"/>
      <c r="AET25" s="61"/>
      <c r="AEU25" s="61"/>
      <c r="AEV25" s="61"/>
      <c r="AEW25" s="61"/>
      <c r="AEX25" s="61"/>
      <c r="AEY25" s="61"/>
      <c r="AEZ25" s="61"/>
      <c r="AFA25" s="61"/>
      <c r="AFB25" s="61"/>
      <c r="AFC25" s="61"/>
      <c r="AFD25" s="61"/>
      <c r="AFE25" s="61"/>
      <c r="AFF25" s="61"/>
      <c r="AFG25" s="61"/>
      <c r="AFH25" s="61"/>
      <c r="AFI25" s="61"/>
      <c r="AFJ25" s="61"/>
      <c r="AFK25" s="61"/>
      <c r="AFL25" s="61"/>
      <c r="AFM25" s="61"/>
      <c r="AFN25" s="61"/>
      <c r="AFO25" s="61"/>
      <c r="AFP25" s="61"/>
      <c r="AFQ25" s="61"/>
      <c r="AFR25" s="61"/>
      <c r="AFS25" s="61"/>
      <c r="AFT25" s="61"/>
      <c r="AFU25" s="61"/>
    </row>
    <row r="26" spans="1:853" ht="30" x14ac:dyDescent="0.25">
      <c r="A26" s="17">
        <f t="shared" si="0"/>
        <v>16</v>
      </c>
      <c r="B26" s="144" t="s">
        <v>200</v>
      </c>
      <c r="C26" s="312">
        <v>63476</v>
      </c>
      <c r="D26" s="312">
        <v>64846</v>
      </c>
      <c r="E26" s="312">
        <v>12077</v>
      </c>
      <c r="F26" s="312">
        <v>14169</v>
      </c>
      <c r="G26" s="312">
        <v>1667</v>
      </c>
      <c r="H26" s="312">
        <v>2138</v>
      </c>
      <c r="I26" s="311">
        <v>49732</v>
      </c>
      <c r="J26" s="312">
        <v>48539</v>
      </c>
      <c r="K26" s="310">
        <v>26617</v>
      </c>
      <c r="L26" s="310">
        <v>43665</v>
      </c>
      <c r="M26" s="310">
        <v>15483</v>
      </c>
      <c r="N26" s="310">
        <v>14993</v>
      </c>
      <c r="O26" s="310">
        <v>11134</v>
      </c>
      <c r="P26" s="310">
        <v>28672</v>
      </c>
      <c r="Q26" s="310">
        <v>8675</v>
      </c>
      <c r="R26" s="310">
        <v>8508</v>
      </c>
      <c r="S26" s="310">
        <v>2933</v>
      </c>
      <c r="T26" s="310">
        <v>3313</v>
      </c>
      <c r="U26" s="310">
        <v>5742</v>
      </c>
      <c r="V26" s="310">
        <v>5195</v>
      </c>
      <c r="W26" s="310">
        <v>3353</v>
      </c>
      <c r="X26" s="310">
        <v>3330</v>
      </c>
      <c r="Y26" s="310">
        <v>2865</v>
      </c>
      <c r="Z26" s="310">
        <v>3112</v>
      </c>
      <c r="AA26" s="310">
        <v>488</v>
      </c>
      <c r="AB26" s="310">
        <v>218</v>
      </c>
      <c r="AC26" s="310">
        <v>51</v>
      </c>
      <c r="AD26" s="310">
        <v>104</v>
      </c>
      <c r="AE26" s="310">
        <v>39</v>
      </c>
      <c r="AF26" s="310">
        <v>96</v>
      </c>
      <c r="AG26" s="310">
        <v>12</v>
      </c>
      <c r="AH26" s="310">
        <v>8</v>
      </c>
      <c r="AI26" s="310">
        <v>27794</v>
      </c>
      <c r="AJ26" s="310">
        <v>24811</v>
      </c>
      <c r="AK26" s="310">
        <v>10070</v>
      </c>
      <c r="AL26" s="310">
        <v>9785</v>
      </c>
      <c r="AM26" s="310">
        <v>17724</v>
      </c>
      <c r="AN26" s="310">
        <v>15026</v>
      </c>
      <c r="AO26" s="310">
        <v>6012</v>
      </c>
      <c r="AP26" s="310">
        <v>5825</v>
      </c>
      <c r="AQ26" s="310">
        <v>2033</v>
      </c>
      <c r="AR26" s="310">
        <v>1842</v>
      </c>
      <c r="AS26" s="310">
        <v>3979</v>
      </c>
      <c r="AT26" s="310">
        <v>3983</v>
      </c>
      <c r="AU26" s="310">
        <v>13678</v>
      </c>
      <c r="AV26" s="310">
        <v>11749</v>
      </c>
      <c r="AW26" s="310">
        <v>13676</v>
      </c>
      <c r="AX26" s="310">
        <v>11745</v>
      </c>
      <c r="AY26" s="310"/>
      <c r="AZ26" s="310"/>
      <c r="BA26" s="310">
        <v>2</v>
      </c>
      <c r="BB26" s="310">
        <v>4</v>
      </c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  <c r="IN26" s="61"/>
      <c r="IO26" s="61"/>
      <c r="IP26" s="61"/>
      <c r="IQ26" s="61"/>
      <c r="IR26" s="61"/>
      <c r="IS26" s="61"/>
      <c r="IT26" s="61"/>
      <c r="IU26" s="61"/>
      <c r="IV26" s="61"/>
      <c r="IW26" s="61"/>
      <c r="IX26" s="61"/>
      <c r="IY26" s="61"/>
      <c r="IZ26" s="61"/>
      <c r="JA26" s="61"/>
      <c r="JB26" s="61"/>
      <c r="JC26" s="61"/>
      <c r="JD26" s="61"/>
      <c r="JE26" s="61"/>
      <c r="JF26" s="61"/>
      <c r="JG26" s="61"/>
      <c r="JH26" s="61"/>
      <c r="JI26" s="61"/>
      <c r="JJ26" s="61"/>
      <c r="JK26" s="61"/>
      <c r="JL26" s="61"/>
      <c r="JM26" s="61"/>
      <c r="JN26" s="61"/>
      <c r="JO26" s="61"/>
      <c r="JP26" s="61"/>
      <c r="JQ26" s="61"/>
      <c r="JR26" s="61"/>
      <c r="JS26" s="61"/>
      <c r="JT26" s="61"/>
      <c r="JU26" s="61"/>
      <c r="JV26" s="61"/>
      <c r="JW26" s="61"/>
      <c r="JX26" s="61"/>
      <c r="JY26" s="61"/>
      <c r="JZ26" s="61"/>
      <c r="KA26" s="61"/>
      <c r="KB26" s="61"/>
      <c r="KC26" s="61"/>
      <c r="KD26" s="61"/>
      <c r="KE26" s="61"/>
      <c r="KF26" s="61"/>
      <c r="KG26" s="61"/>
      <c r="KH26" s="61"/>
      <c r="KI26" s="61"/>
      <c r="KJ26" s="61"/>
      <c r="KK26" s="61"/>
      <c r="KL26" s="61"/>
      <c r="KM26" s="61"/>
      <c r="KN26" s="61"/>
      <c r="KO26" s="61"/>
      <c r="KP26" s="61"/>
      <c r="KQ26" s="61"/>
      <c r="KR26" s="61"/>
      <c r="KS26" s="61"/>
      <c r="KT26" s="61"/>
      <c r="KU26" s="61"/>
      <c r="KV26" s="61"/>
      <c r="KW26" s="61"/>
      <c r="KX26" s="61"/>
      <c r="KY26" s="61"/>
      <c r="KZ26" s="61"/>
      <c r="LA26" s="61"/>
      <c r="LB26" s="61"/>
      <c r="LC26" s="61"/>
      <c r="LD26" s="61"/>
      <c r="LE26" s="61"/>
      <c r="LF26" s="61"/>
      <c r="LG26" s="61"/>
      <c r="LH26" s="61"/>
      <c r="LI26" s="61"/>
      <c r="LJ26" s="61"/>
      <c r="LK26" s="61"/>
      <c r="LL26" s="61"/>
      <c r="LM26" s="61"/>
      <c r="LN26" s="61"/>
      <c r="LO26" s="61"/>
      <c r="LP26" s="61"/>
      <c r="LQ26" s="61"/>
      <c r="LR26" s="61"/>
      <c r="LS26" s="61"/>
      <c r="LT26" s="61"/>
      <c r="LU26" s="61"/>
      <c r="LV26" s="61"/>
      <c r="LW26" s="61"/>
      <c r="LX26" s="61"/>
      <c r="LY26" s="61"/>
      <c r="LZ26" s="61"/>
      <c r="MA26" s="61"/>
      <c r="MB26" s="61"/>
      <c r="MC26" s="61"/>
      <c r="MD26" s="61"/>
      <c r="ME26" s="61"/>
      <c r="MF26" s="61"/>
      <c r="MG26" s="61"/>
      <c r="MH26" s="61"/>
      <c r="MI26" s="61"/>
      <c r="MJ26" s="61"/>
      <c r="MK26" s="61"/>
      <c r="ML26" s="61"/>
      <c r="MM26" s="61"/>
      <c r="MN26" s="61"/>
      <c r="MO26" s="61"/>
      <c r="MP26" s="61"/>
      <c r="MQ26" s="61"/>
      <c r="MR26" s="61"/>
      <c r="MS26" s="61"/>
      <c r="MT26" s="61"/>
      <c r="MU26" s="61"/>
      <c r="MV26" s="61"/>
      <c r="MW26" s="61"/>
      <c r="MX26" s="61"/>
      <c r="MY26" s="61"/>
      <c r="MZ26" s="61"/>
      <c r="NA26" s="61"/>
      <c r="NB26" s="61"/>
      <c r="NC26" s="61"/>
      <c r="ND26" s="61"/>
      <c r="NE26" s="61"/>
      <c r="NF26" s="61"/>
      <c r="NG26" s="61"/>
      <c r="NH26" s="61"/>
      <c r="NI26" s="61"/>
      <c r="NJ26" s="61"/>
      <c r="NK26" s="61"/>
      <c r="NL26" s="61"/>
      <c r="NM26" s="61"/>
      <c r="NN26" s="61"/>
      <c r="NO26" s="61"/>
      <c r="NP26" s="61"/>
      <c r="NQ26" s="61"/>
      <c r="NR26" s="61"/>
      <c r="NS26" s="61"/>
      <c r="NT26" s="61"/>
      <c r="NU26" s="61"/>
      <c r="NV26" s="61"/>
      <c r="NW26" s="61"/>
      <c r="NX26" s="61"/>
      <c r="NY26" s="61"/>
      <c r="NZ26" s="61"/>
      <c r="OA26" s="61"/>
      <c r="OB26" s="61"/>
      <c r="OC26" s="61"/>
      <c r="OD26" s="61"/>
      <c r="OE26" s="61"/>
      <c r="OF26" s="61"/>
      <c r="OG26" s="61"/>
      <c r="OH26" s="61"/>
      <c r="OI26" s="61"/>
      <c r="OJ26" s="61"/>
      <c r="OK26" s="61"/>
      <c r="OL26" s="61"/>
      <c r="OM26" s="61"/>
      <c r="ON26" s="61"/>
      <c r="OO26" s="61"/>
      <c r="OP26" s="61"/>
      <c r="OQ26" s="61"/>
      <c r="OR26" s="61"/>
      <c r="OS26" s="61"/>
      <c r="OT26" s="61"/>
      <c r="OU26" s="61"/>
      <c r="OV26" s="61"/>
      <c r="OW26" s="61"/>
      <c r="OX26" s="61"/>
      <c r="OY26" s="61"/>
      <c r="OZ26" s="61"/>
      <c r="PA26" s="61"/>
      <c r="PB26" s="61"/>
      <c r="PC26" s="61"/>
      <c r="PD26" s="61"/>
      <c r="PE26" s="61"/>
      <c r="PF26" s="61"/>
      <c r="PG26" s="61"/>
      <c r="PH26" s="61"/>
      <c r="PI26" s="61"/>
      <c r="PJ26" s="61"/>
      <c r="PK26" s="61"/>
      <c r="PL26" s="61"/>
      <c r="PM26" s="61"/>
      <c r="PN26" s="61"/>
      <c r="PO26" s="61"/>
      <c r="PP26" s="61"/>
      <c r="PQ26" s="61"/>
      <c r="PR26" s="61"/>
      <c r="PS26" s="61"/>
      <c r="PT26" s="61"/>
      <c r="PU26" s="61"/>
      <c r="PV26" s="61"/>
      <c r="PW26" s="61"/>
      <c r="PX26" s="61"/>
      <c r="PY26" s="61"/>
      <c r="PZ26" s="61"/>
      <c r="QA26" s="61"/>
      <c r="QB26" s="61"/>
      <c r="QC26" s="61"/>
      <c r="QD26" s="61"/>
      <c r="QE26" s="61"/>
      <c r="QF26" s="61"/>
      <c r="QG26" s="61"/>
      <c r="QH26" s="61"/>
      <c r="QI26" s="61"/>
      <c r="QJ26" s="61"/>
      <c r="QK26" s="61"/>
      <c r="QL26" s="61"/>
      <c r="QM26" s="61"/>
      <c r="QN26" s="61"/>
      <c r="QO26" s="61"/>
      <c r="QP26" s="61"/>
      <c r="QQ26" s="61"/>
      <c r="QR26" s="61"/>
      <c r="QS26" s="61"/>
      <c r="QT26" s="61"/>
      <c r="QU26" s="61"/>
      <c r="QV26" s="61"/>
      <c r="QW26" s="61"/>
      <c r="QX26" s="61"/>
      <c r="QY26" s="61"/>
      <c r="QZ26" s="61"/>
      <c r="RA26" s="61"/>
      <c r="RB26" s="61"/>
      <c r="RC26" s="61"/>
      <c r="RD26" s="61"/>
      <c r="RE26" s="61"/>
      <c r="RF26" s="61"/>
      <c r="RG26" s="61"/>
      <c r="RH26" s="61"/>
      <c r="RI26" s="61"/>
      <c r="RJ26" s="61"/>
      <c r="RK26" s="61"/>
      <c r="RL26" s="61"/>
      <c r="RM26" s="61"/>
      <c r="RN26" s="61"/>
      <c r="RO26" s="61"/>
      <c r="RP26" s="61"/>
      <c r="RQ26" s="61"/>
      <c r="RR26" s="61"/>
      <c r="RS26" s="61"/>
      <c r="RT26" s="61"/>
      <c r="RU26" s="61"/>
      <c r="RV26" s="61"/>
      <c r="RW26" s="61"/>
      <c r="RX26" s="61"/>
      <c r="RY26" s="61"/>
      <c r="RZ26" s="61"/>
      <c r="SA26" s="61"/>
      <c r="SB26" s="61"/>
      <c r="SC26" s="61"/>
      <c r="SD26" s="61"/>
      <c r="SE26" s="61"/>
      <c r="SF26" s="61"/>
      <c r="SG26" s="61"/>
      <c r="SH26" s="61"/>
      <c r="SI26" s="61"/>
      <c r="SJ26" s="61"/>
      <c r="SK26" s="61"/>
      <c r="SL26" s="61"/>
      <c r="SM26" s="61"/>
      <c r="SN26" s="61"/>
      <c r="SO26" s="61"/>
      <c r="SP26" s="61"/>
      <c r="SQ26" s="61"/>
      <c r="SR26" s="61"/>
      <c r="SS26" s="61"/>
      <c r="ST26" s="61"/>
      <c r="SU26" s="61"/>
      <c r="SV26" s="61"/>
      <c r="SW26" s="61"/>
      <c r="SX26" s="61"/>
      <c r="SY26" s="61"/>
      <c r="SZ26" s="61"/>
      <c r="TA26" s="61"/>
      <c r="TB26" s="61"/>
      <c r="TC26" s="61"/>
      <c r="TD26" s="61"/>
      <c r="TE26" s="61"/>
      <c r="TF26" s="61"/>
      <c r="TG26" s="61"/>
      <c r="TH26" s="61"/>
      <c r="TI26" s="61"/>
      <c r="TJ26" s="61"/>
      <c r="TK26" s="61"/>
      <c r="TL26" s="61"/>
      <c r="TM26" s="61"/>
      <c r="TN26" s="61"/>
      <c r="TO26" s="61"/>
      <c r="TP26" s="61"/>
      <c r="TQ26" s="61"/>
      <c r="TR26" s="61"/>
      <c r="TS26" s="61"/>
      <c r="TT26" s="61"/>
      <c r="TU26" s="61"/>
      <c r="TV26" s="61"/>
      <c r="TW26" s="61"/>
      <c r="TX26" s="61"/>
      <c r="TY26" s="61"/>
      <c r="TZ26" s="61"/>
      <c r="UA26" s="61"/>
      <c r="UB26" s="61"/>
      <c r="UC26" s="61"/>
      <c r="UD26" s="61"/>
      <c r="UE26" s="61"/>
      <c r="UF26" s="61"/>
      <c r="UG26" s="61"/>
      <c r="UH26" s="61"/>
      <c r="UI26" s="61"/>
      <c r="UJ26" s="61"/>
      <c r="UK26" s="61"/>
      <c r="UL26" s="61"/>
      <c r="UM26" s="61"/>
      <c r="UN26" s="61"/>
      <c r="UO26" s="61"/>
      <c r="UP26" s="61"/>
      <c r="UQ26" s="61"/>
      <c r="UR26" s="61"/>
      <c r="US26" s="61"/>
      <c r="UT26" s="61"/>
      <c r="UU26" s="61"/>
      <c r="UV26" s="61"/>
      <c r="UW26" s="61"/>
      <c r="UX26" s="61"/>
      <c r="UY26" s="61"/>
      <c r="UZ26" s="61"/>
      <c r="VA26" s="61"/>
      <c r="VB26" s="61"/>
      <c r="VC26" s="61"/>
      <c r="VD26" s="61"/>
      <c r="VE26" s="61"/>
      <c r="VF26" s="61"/>
      <c r="VG26" s="61"/>
      <c r="VH26" s="61"/>
      <c r="VI26" s="61"/>
      <c r="VJ26" s="61"/>
      <c r="VK26" s="61"/>
      <c r="VL26" s="61"/>
      <c r="VM26" s="61"/>
      <c r="VN26" s="61"/>
      <c r="VO26" s="61"/>
      <c r="VP26" s="61"/>
      <c r="VQ26" s="61"/>
      <c r="VR26" s="61"/>
      <c r="VS26" s="61"/>
      <c r="VT26" s="61"/>
      <c r="VU26" s="61"/>
      <c r="VV26" s="61"/>
      <c r="VW26" s="61"/>
      <c r="VX26" s="61"/>
      <c r="VY26" s="61"/>
      <c r="VZ26" s="61"/>
      <c r="WA26" s="61"/>
      <c r="WB26" s="61"/>
      <c r="WC26" s="61"/>
      <c r="WD26" s="61"/>
      <c r="WE26" s="61"/>
      <c r="WF26" s="61"/>
      <c r="WG26" s="61"/>
      <c r="WH26" s="61"/>
      <c r="WI26" s="61"/>
      <c r="WJ26" s="61"/>
      <c r="WK26" s="61"/>
      <c r="WL26" s="61"/>
      <c r="WM26" s="61"/>
      <c r="WN26" s="61"/>
      <c r="WO26" s="61"/>
      <c r="WP26" s="61"/>
      <c r="WQ26" s="61"/>
      <c r="WR26" s="61"/>
      <c r="WS26" s="61"/>
      <c r="WT26" s="61"/>
      <c r="WU26" s="61"/>
      <c r="WV26" s="61"/>
      <c r="WW26" s="61"/>
      <c r="WX26" s="61"/>
      <c r="WY26" s="61"/>
      <c r="WZ26" s="61"/>
      <c r="XA26" s="61"/>
      <c r="XB26" s="61"/>
      <c r="XC26" s="61"/>
      <c r="XD26" s="61"/>
      <c r="XE26" s="61"/>
      <c r="XF26" s="61"/>
      <c r="XG26" s="61"/>
      <c r="XH26" s="61"/>
      <c r="XI26" s="61"/>
      <c r="XJ26" s="61"/>
      <c r="XK26" s="61"/>
      <c r="XL26" s="61"/>
      <c r="XM26" s="61"/>
      <c r="XN26" s="61"/>
      <c r="XO26" s="61"/>
      <c r="XP26" s="61"/>
      <c r="XQ26" s="61"/>
      <c r="XR26" s="61"/>
      <c r="XS26" s="61"/>
      <c r="XT26" s="61"/>
      <c r="XU26" s="61"/>
      <c r="XV26" s="61"/>
      <c r="XW26" s="61"/>
      <c r="XX26" s="61"/>
      <c r="XY26" s="61"/>
      <c r="XZ26" s="61"/>
      <c r="YA26" s="61"/>
      <c r="YB26" s="61"/>
      <c r="YC26" s="61"/>
      <c r="YD26" s="61"/>
      <c r="YE26" s="61"/>
      <c r="YF26" s="61"/>
      <c r="YG26" s="61"/>
      <c r="YH26" s="61"/>
      <c r="YI26" s="61"/>
      <c r="YJ26" s="61"/>
      <c r="YK26" s="61"/>
      <c r="YL26" s="61"/>
      <c r="YM26" s="61"/>
      <c r="YN26" s="61"/>
      <c r="YO26" s="61"/>
      <c r="YP26" s="61"/>
      <c r="YQ26" s="61"/>
      <c r="YR26" s="61"/>
      <c r="YS26" s="61"/>
      <c r="YT26" s="61"/>
      <c r="YU26" s="61"/>
      <c r="YV26" s="61"/>
      <c r="YW26" s="61"/>
      <c r="YX26" s="61"/>
      <c r="YY26" s="61"/>
      <c r="YZ26" s="61"/>
      <c r="ZA26" s="61"/>
      <c r="ZB26" s="61"/>
      <c r="ZC26" s="61"/>
      <c r="ZD26" s="61"/>
      <c r="ZE26" s="61"/>
      <c r="ZF26" s="61"/>
      <c r="ZG26" s="61"/>
      <c r="ZH26" s="61"/>
      <c r="ZI26" s="61"/>
      <c r="ZJ26" s="61"/>
      <c r="ZK26" s="61"/>
      <c r="ZL26" s="61"/>
      <c r="ZM26" s="61"/>
      <c r="ZN26" s="61"/>
      <c r="ZO26" s="61"/>
      <c r="ZP26" s="61"/>
      <c r="ZQ26" s="61"/>
      <c r="ZR26" s="61"/>
      <c r="ZS26" s="61"/>
      <c r="ZT26" s="61"/>
      <c r="ZU26" s="61"/>
      <c r="ZV26" s="61"/>
      <c r="ZW26" s="61"/>
      <c r="ZX26" s="61"/>
      <c r="ZY26" s="61"/>
      <c r="ZZ26" s="61"/>
      <c r="AAA26" s="61"/>
      <c r="AAB26" s="61"/>
      <c r="AAC26" s="61"/>
      <c r="AAD26" s="61"/>
      <c r="AAE26" s="61"/>
      <c r="AAF26" s="61"/>
      <c r="AAG26" s="61"/>
      <c r="AAH26" s="61"/>
      <c r="AAI26" s="61"/>
      <c r="AAJ26" s="61"/>
      <c r="AAK26" s="61"/>
      <c r="AAL26" s="61"/>
      <c r="AAM26" s="61"/>
      <c r="AAN26" s="61"/>
      <c r="AAO26" s="61"/>
      <c r="AAP26" s="61"/>
      <c r="AAQ26" s="61"/>
      <c r="AAR26" s="61"/>
      <c r="AAS26" s="61"/>
      <c r="AAT26" s="61"/>
      <c r="AAU26" s="61"/>
      <c r="AAV26" s="61"/>
      <c r="AAW26" s="61"/>
      <c r="AAX26" s="61"/>
      <c r="AAY26" s="61"/>
      <c r="AAZ26" s="61"/>
      <c r="ABA26" s="61"/>
      <c r="ABB26" s="61"/>
      <c r="ABC26" s="61"/>
      <c r="ABD26" s="61"/>
      <c r="ABE26" s="61"/>
      <c r="ABF26" s="61"/>
      <c r="ABG26" s="61"/>
      <c r="ABH26" s="61"/>
      <c r="ABI26" s="61"/>
      <c r="ABJ26" s="61"/>
      <c r="ABK26" s="61"/>
      <c r="ABL26" s="61"/>
      <c r="ABM26" s="61"/>
      <c r="ABN26" s="61"/>
      <c r="ABO26" s="61"/>
      <c r="ABP26" s="61"/>
      <c r="ABQ26" s="61"/>
      <c r="ABR26" s="61"/>
      <c r="ABS26" s="61"/>
      <c r="ABT26" s="61"/>
      <c r="ABU26" s="61"/>
      <c r="ABV26" s="61"/>
      <c r="ABW26" s="61"/>
      <c r="ABX26" s="61"/>
      <c r="ABY26" s="61"/>
      <c r="ABZ26" s="61"/>
      <c r="ACA26" s="61"/>
      <c r="ACB26" s="61"/>
      <c r="ACC26" s="61"/>
      <c r="ACD26" s="61"/>
      <c r="ACE26" s="61"/>
      <c r="ACF26" s="61"/>
      <c r="ACG26" s="61"/>
      <c r="ACH26" s="61"/>
      <c r="ACI26" s="61"/>
      <c r="ACJ26" s="61"/>
      <c r="ACK26" s="61"/>
      <c r="ACL26" s="61"/>
      <c r="ACM26" s="61"/>
      <c r="ACN26" s="61"/>
      <c r="ACO26" s="61"/>
      <c r="ACP26" s="61"/>
      <c r="ACQ26" s="61"/>
      <c r="ACR26" s="61"/>
      <c r="ACS26" s="61"/>
      <c r="ACT26" s="61"/>
      <c r="ACU26" s="61"/>
      <c r="ACV26" s="61"/>
      <c r="ACW26" s="61"/>
      <c r="ACX26" s="61"/>
      <c r="ACY26" s="61"/>
      <c r="ACZ26" s="61"/>
      <c r="ADA26" s="61"/>
      <c r="ADB26" s="61"/>
      <c r="ADC26" s="61"/>
      <c r="ADD26" s="61"/>
      <c r="ADE26" s="61"/>
      <c r="ADF26" s="61"/>
      <c r="ADG26" s="61"/>
      <c r="ADH26" s="61"/>
      <c r="ADI26" s="61"/>
      <c r="ADJ26" s="61"/>
      <c r="ADK26" s="61"/>
      <c r="ADL26" s="61"/>
      <c r="ADM26" s="61"/>
      <c r="ADN26" s="61"/>
      <c r="ADO26" s="61"/>
      <c r="ADP26" s="61"/>
      <c r="ADQ26" s="61"/>
      <c r="ADR26" s="61"/>
      <c r="ADS26" s="61"/>
      <c r="ADT26" s="61"/>
      <c r="ADU26" s="61"/>
      <c r="ADV26" s="61"/>
      <c r="ADW26" s="61"/>
      <c r="ADX26" s="61"/>
      <c r="ADY26" s="61"/>
      <c r="ADZ26" s="61"/>
      <c r="AEA26" s="61"/>
      <c r="AEB26" s="61"/>
      <c r="AEC26" s="61"/>
      <c r="AED26" s="61"/>
      <c r="AEE26" s="61"/>
      <c r="AEF26" s="61"/>
      <c r="AEG26" s="61"/>
      <c r="AEH26" s="61"/>
      <c r="AEI26" s="61"/>
      <c r="AEJ26" s="61"/>
      <c r="AEK26" s="61"/>
      <c r="AEL26" s="61"/>
      <c r="AEM26" s="61"/>
      <c r="AEN26" s="61"/>
      <c r="AEO26" s="61"/>
      <c r="AEP26" s="61"/>
      <c r="AEQ26" s="61"/>
      <c r="AER26" s="61"/>
      <c r="AES26" s="61"/>
      <c r="AET26" s="61"/>
      <c r="AEU26" s="61"/>
      <c r="AEV26" s="61"/>
      <c r="AEW26" s="61"/>
      <c r="AEX26" s="61"/>
      <c r="AEY26" s="61"/>
      <c r="AEZ26" s="61"/>
      <c r="AFA26" s="61"/>
      <c r="AFB26" s="61"/>
      <c r="AFC26" s="61"/>
      <c r="AFD26" s="61"/>
      <c r="AFE26" s="61"/>
      <c r="AFF26" s="61"/>
      <c r="AFG26" s="61"/>
      <c r="AFH26" s="61"/>
      <c r="AFI26" s="61"/>
      <c r="AFJ26" s="61"/>
      <c r="AFK26" s="61"/>
      <c r="AFL26" s="61"/>
      <c r="AFM26" s="61"/>
      <c r="AFN26" s="61"/>
      <c r="AFO26" s="61"/>
      <c r="AFP26" s="61"/>
      <c r="AFQ26" s="61"/>
      <c r="AFR26" s="61"/>
      <c r="AFS26" s="61"/>
      <c r="AFT26" s="61"/>
      <c r="AFU26" s="61"/>
    </row>
    <row r="27" spans="1:853" x14ac:dyDescent="0.25">
      <c r="A27" s="17">
        <f t="shared" si="0"/>
        <v>17</v>
      </c>
      <c r="B27" s="144" t="s">
        <v>201</v>
      </c>
      <c r="C27" s="313">
        <v>37394</v>
      </c>
      <c r="D27" s="313">
        <v>37697</v>
      </c>
      <c r="E27" s="313">
        <v>8471</v>
      </c>
      <c r="F27" s="313">
        <v>8282</v>
      </c>
      <c r="G27" s="313">
        <v>1340</v>
      </c>
      <c r="H27" s="313">
        <v>1374</v>
      </c>
      <c r="I27" s="313">
        <v>27583</v>
      </c>
      <c r="J27" s="313">
        <v>28041</v>
      </c>
      <c r="K27" s="313">
        <v>7536</v>
      </c>
      <c r="L27" s="313">
        <v>13114</v>
      </c>
      <c r="M27" s="313">
        <v>2683</v>
      </c>
      <c r="N27" s="313">
        <v>8154</v>
      </c>
      <c r="O27" s="313">
        <v>4853</v>
      </c>
      <c r="P27" s="313">
        <v>4960</v>
      </c>
      <c r="Q27" s="313">
        <v>4091</v>
      </c>
      <c r="R27" s="313">
        <v>4965</v>
      </c>
      <c r="S27" s="313">
        <v>849</v>
      </c>
      <c r="T27" s="313">
        <v>1355</v>
      </c>
      <c r="U27" s="313">
        <v>3242</v>
      </c>
      <c r="V27" s="313">
        <v>3610</v>
      </c>
      <c r="W27" s="313">
        <v>1347</v>
      </c>
      <c r="X27" s="313">
        <v>1317</v>
      </c>
      <c r="Y27" s="313">
        <v>1056</v>
      </c>
      <c r="Z27" s="313">
        <v>968</v>
      </c>
      <c r="AA27" s="313">
        <v>291</v>
      </c>
      <c r="AB27" s="313">
        <v>349</v>
      </c>
      <c r="AC27" s="313">
        <v>120</v>
      </c>
      <c r="AD27" s="313">
        <v>755</v>
      </c>
      <c r="AE27" s="313">
        <v>111</v>
      </c>
      <c r="AF27" s="313">
        <v>723</v>
      </c>
      <c r="AG27" s="313">
        <v>9</v>
      </c>
      <c r="AH27" s="313">
        <v>32</v>
      </c>
      <c r="AI27" s="313">
        <v>13857</v>
      </c>
      <c r="AJ27" s="313">
        <v>18901</v>
      </c>
      <c r="AK27" s="313">
        <v>4134</v>
      </c>
      <c r="AL27" s="313">
        <v>5084</v>
      </c>
      <c r="AM27" s="313">
        <v>9723</v>
      </c>
      <c r="AN27" s="313">
        <v>13817</v>
      </c>
      <c r="AO27" s="313">
        <v>3515</v>
      </c>
      <c r="AP27" s="313">
        <v>4417</v>
      </c>
      <c r="AQ27" s="313">
        <v>1180</v>
      </c>
      <c r="AR27" s="313">
        <v>1144</v>
      </c>
      <c r="AS27" s="313">
        <v>2335</v>
      </c>
      <c r="AT27" s="313">
        <v>3273</v>
      </c>
      <c r="AU27" s="313">
        <v>10564</v>
      </c>
      <c r="AV27" s="313">
        <v>11088</v>
      </c>
      <c r="AW27" s="313">
        <v>7778</v>
      </c>
      <c r="AX27" s="313">
        <v>8174</v>
      </c>
      <c r="AY27" s="313">
        <v>2780</v>
      </c>
      <c r="AZ27" s="313">
        <v>2903</v>
      </c>
      <c r="BA27" s="313">
        <v>6</v>
      </c>
      <c r="BB27" s="313">
        <v>11</v>
      </c>
    </row>
    <row r="28" spans="1:853" ht="30" x14ac:dyDescent="0.25">
      <c r="A28" s="17">
        <f t="shared" si="0"/>
        <v>18</v>
      </c>
      <c r="B28" s="144" t="s">
        <v>202</v>
      </c>
      <c r="C28" s="346">
        <v>45215</v>
      </c>
      <c r="D28" s="346">
        <v>45167</v>
      </c>
      <c r="E28" s="346">
        <v>7826</v>
      </c>
      <c r="F28" s="346">
        <v>7766</v>
      </c>
      <c r="G28" s="346">
        <v>1329</v>
      </c>
      <c r="H28" s="346">
        <v>1405</v>
      </c>
      <c r="I28" s="346">
        <v>36060</v>
      </c>
      <c r="J28" s="346">
        <v>35996</v>
      </c>
      <c r="K28" s="345">
        <v>21901</v>
      </c>
      <c r="L28" s="345">
        <v>22143</v>
      </c>
      <c r="M28" s="345">
        <v>8398</v>
      </c>
      <c r="N28" s="345">
        <v>10826</v>
      </c>
      <c r="O28" s="345">
        <v>13503</v>
      </c>
      <c r="P28" s="345">
        <v>11317</v>
      </c>
      <c r="Q28" s="345">
        <v>12389</v>
      </c>
      <c r="R28" s="345">
        <v>12278</v>
      </c>
      <c r="S28" s="345">
        <v>4686</v>
      </c>
      <c r="T28" s="345">
        <v>6155</v>
      </c>
      <c r="U28" s="345">
        <v>7703</v>
      </c>
      <c r="V28" s="345">
        <v>6123</v>
      </c>
      <c r="W28" s="345">
        <v>3336</v>
      </c>
      <c r="X28" s="345">
        <v>4357</v>
      </c>
      <c r="Y28" s="345">
        <v>1467</v>
      </c>
      <c r="Z28" s="345">
        <v>2046</v>
      </c>
      <c r="AA28" s="345">
        <v>1869</v>
      </c>
      <c r="AB28" s="345">
        <v>2311</v>
      </c>
      <c r="AC28" s="345">
        <v>860</v>
      </c>
      <c r="AD28" s="345">
        <v>1075</v>
      </c>
      <c r="AE28" s="345">
        <v>694</v>
      </c>
      <c r="AF28" s="345">
        <v>1034</v>
      </c>
      <c r="AG28" s="345">
        <v>166</v>
      </c>
      <c r="AH28" s="345">
        <v>41</v>
      </c>
      <c r="AI28" s="345">
        <v>28553</v>
      </c>
      <c r="AJ28" s="345">
        <v>28586</v>
      </c>
      <c r="AK28" s="345">
        <v>10827</v>
      </c>
      <c r="AL28" s="345">
        <v>8654</v>
      </c>
      <c r="AM28" s="345">
        <v>17726</v>
      </c>
      <c r="AN28" s="345">
        <v>19932</v>
      </c>
      <c r="AO28" s="345">
        <v>3948</v>
      </c>
      <c r="AP28" s="345">
        <v>3810</v>
      </c>
      <c r="AQ28" s="345">
        <v>1954</v>
      </c>
      <c r="AR28" s="345">
        <v>1741</v>
      </c>
      <c r="AS28" s="345">
        <v>1994</v>
      </c>
      <c r="AT28" s="345">
        <v>2069</v>
      </c>
      <c r="AU28" s="345">
        <v>9165</v>
      </c>
      <c r="AV28" s="345">
        <v>9555</v>
      </c>
      <c r="AW28" s="345">
        <v>9164</v>
      </c>
      <c r="AX28" s="345">
        <v>9555</v>
      </c>
      <c r="AY28" s="345"/>
      <c r="AZ28" s="345"/>
      <c r="BA28" s="345">
        <v>1</v>
      </c>
      <c r="BB28" s="345"/>
    </row>
    <row r="29" spans="1:853" x14ac:dyDescent="0.25">
      <c r="A29" s="17">
        <f t="shared" si="0"/>
        <v>19</v>
      </c>
      <c r="B29" s="158" t="s">
        <v>203</v>
      </c>
      <c r="C29" s="368">
        <v>28516</v>
      </c>
      <c r="D29" s="368">
        <v>28358</v>
      </c>
      <c r="E29" s="368">
        <v>5911</v>
      </c>
      <c r="F29" s="368">
        <v>5857</v>
      </c>
      <c r="G29" s="368">
        <v>911</v>
      </c>
      <c r="H29" s="368">
        <v>891</v>
      </c>
      <c r="I29" s="368">
        <v>21694</v>
      </c>
      <c r="J29" s="368">
        <v>21610</v>
      </c>
      <c r="K29" s="367">
        <v>10469</v>
      </c>
      <c r="L29" s="367">
        <v>13956</v>
      </c>
      <c r="M29" s="367">
        <v>4080</v>
      </c>
      <c r="N29" s="367">
        <v>5829</v>
      </c>
      <c r="O29" s="367">
        <v>6389</v>
      </c>
      <c r="P29" s="367">
        <v>8127</v>
      </c>
      <c r="Q29" s="367">
        <v>4859</v>
      </c>
      <c r="R29" s="367">
        <v>6704</v>
      </c>
      <c r="S29" s="367">
        <v>1912</v>
      </c>
      <c r="T29" s="367">
        <v>2636</v>
      </c>
      <c r="U29" s="367">
        <v>2947</v>
      </c>
      <c r="V29" s="367">
        <v>4068</v>
      </c>
      <c r="W29" s="367">
        <v>1153</v>
      </c>
      <c r="X29" s="367">
        <v>1627</v>
      </c>
      <c r="Y29" s="367">
        <v>450</v>
      </c>
      <c r="Z29" s="367">
        <v>512</v>
      </c>
      <c r="AA29" s="367">
        <v>703</v>
      </c>
      <c r="AB29" s="367">
        <v>1115</v>
      </c>
      <c r="AC29" s="367">
        <v>609</v>
      </c>
      <c r="AD29" s="367">
        <v>873</v>
      </c>
      <c r="AE29" s="367">
        <v>402</v>
      </c>
      <c r="AF29" s="367">
        <v>587</v>
      </c>
      <c r="AG29" s="367">
        <v>207</v>
      </c>
      <c r="AH29" s="367">
        <v>286</v>
      </c>
      <c r="AI29" s="367">
        <v>21980</v>
      </c>
      <c r="AJ29" s="367">
        <v>23563</v>
      </c>
      <c r="AK29" s="367">
        <v>7446</v>
      </c>
      <c r="AL29" s="367">
        <v>8502</v>
      </c>
      <c r="AM29" s="367">
        <v>14534</v>
      </c>
      <c r="AN29" s="367">
        <v>15061</v>
      </c>
      <c r="AO29" s="367">
        <v>3858</v>
      </c>
      <c r="AP29" s="367">
        <v>4752</v>
      </c>
      <c r="AQ29" s="367">
        <v>1434</v>
      </c>
      <c r="AR29" s="367">
        <v>1609</v>
      </c>
      <c r="AS29" s="367">
        <v>2424</v>
      </c>
      <c r="AT29" s="367">
        <v>3143</v>
      </c>
      <c r="AU29" s="367">
        <v>4984</v>
      </c>
      <c r="AV29" s="367">
        <v>7589</v>
      </c>
      <c r="AW29" s="367">
        <v>4579</v>
      </c>
      <c r="AX29" s="367">
        <v>5852</v>
      </c>
      <c r="AY29" s="367">
        <v>371</v>
      </c>
      <c r="AZ29" s="367">
        <v>1589</v>
      </c>
      <c r="BA29" s="367">
        <v>34</v>
      </c>
      <c r="BB29" s="367">
        <v>148</v>
      </c>
    </row>
    <row r="30" spans="1:853" x14ac:dyDescent="0.25">
      <c r="A30" s="17">
        <f t="shared" si="0"/>
        <v>20</v>
      </c>
      <c r="B30" s="144" t="s">
        <v>204</v>
      </c>
      <c r="C30" s="357">
        <v>27822</v>
      </c>
      <c r="D30" s="357">
        <v>27544</v>
      </c>
      <c r="E30" s="357">
        <v>5606</v>
      </c>
      <c r="F30" s="357">
        <v>5539</v>
      </c>
      <c r="G30" s="357">
        <v>803</v>
      </c>
      <c r="H30" s="357">
        <v>804</v>
      </c>
      <c r="I30" s="357">
        <v>21413</v>
      </c>
      <c r="J30" s="357">
        <v>21201</v>
      </c>
      <c r="K30" s="356">
        <v>13108</v>
      </c>
      <c r="L30" s="356">
        <v>15208</v>
      </c>
      <c r="M30" s="356">
        <v>3826</v>
      </c>
      <c r="N30" s="356">
        <v>5646</v>
      </c>
      <c r="O30" s="356">
        <v>9282</v>
      </c>
      <c r="P30" s="356">
        <v>9562</v>
      </c>
      <c r="Q30" s="356">
        <v>6935</v>
      </c>
      <c r="R30" s="356">
        <v>7630</v>
      </c>
      <c r="S30" s="356">
        <v>1626</v>
      </c>
      <c r="T30" s="356">
        <v>2068</v>
      </c>
      <c r="U30" s="356">
        <v>5309</v>
      </c>
      <c r="V30" s="356">
        <v>5562</v>
      </c>
      <c r="W30" s="356">
        <v>4242</v>
      </c>
      <c r="X30" s="356">
        <v>4572</v>
      </c>
      <c r="Y30" s="356">
        <v>1222</v>
      </c>
      <c r="Z30" s="356">
        <v>1646</v>
      </c>
      <c r="AA30" s="356">
        <v>3020</v>
      </c>
      <c r="AB30" s="356">
        <v>2926</v>
      </c>
      <c r="AC30" s="356">
        <v>1931</v>
      </c>
      <c r="AD30" s="356">
        <v>3006</v>
      </c>
      <c r="AE30" s="356">
        <v>978</v>
      </c>
      <c r="AF30" s="356">
        <v>1932</v>
      </c>
      <c r="AG30" s="356">
        <v>953</v>
      </c>
      <c r="AH30" s="356">
        <v>1074</v>
      </c>
      <c r="AI30" s="356">
        <v>21227</v>
      </c>
      <c r="AJ30" s="356">
        <v>18265</v>
      </c>
      <c r="AK30" s="356">
        <v>4904</v>
      </c>
      <c r="AL30" s="356">
        <v>4877</v>
      </c>
      <c r="AM30" s="356">
        <v>16323</v>
      </c>
      <c r="AN30" s="356">
        <v>13388</v>
      </c>
      <c r="AO30" s="356">
        <v>4211</v>
      </c>
      <c r="AP30" s="356">
        <v>3865</v>
      </c>
      <c r="AQ30" s="356">
        <v>1096</v>
      </c>
      <c r="AR30" s="356">
        <v>1153</v>
      </c>
      <c r="AS30" s="356">
        <v>3115</v>
      </c>
      <c r="AT30" s="356">
        <v>2712</v>
      </c>
      <c r="AU30" s="356">
        <v>59</v>
      </c>
      <c r="AV30" s="356">
        <v>4593</v>
      </c>
      <c r="AW30" s="356"/>
      <c r="AX30" s="356">
        <v>4564</v>
      </c>
      <c r="AY30" s="356">
        <v>53</v>
      </c>
      <c r="AZ30" s="356"/>
      <c r="BA30" s="356">
        <v>6</v>
      </c>
      <c r="BB30" s="356">
        <v>29</v>
      </c>
    </row>
    <row r="31" spans="1:853" ht="31.5" x14ac:dyDescent="0.25">
      <c r="A31" s="17">
        <f t="shared" si="0"/>
        <v>21</v>
      </c>
      <c r="B31" s="210" t="s">
        <v>205</v>
      </c>
      <c r="C31" s="378">
        <v>42380</v>
      </c>
      <c r="D31" s="378">
        <v>42511</v>
      </c>
      <c r="E31" s="378">
        <v>8681</v>
      </c>
      <c r="F31" s="378">
        <v>8685</v>
      </c>
      <c r="G31" s="378">
        <v>1500</v>
      </c>
      <c r="H31" s="378">
        <v>1509</v>
      </c>
      <c r="I31" s="378">
        <v>32199</v>
      </c>
      <c r="J31" s="378">
        <v>32317</v>
      </c>
      <c r="K31" s="377">
        <v>20588</v>
      </c>
      <c r="L31" s="377">
        <v>12734</v>
      </c>
      <c r="M31" s="377">
        <v>8618</v>
      </c>
      <c r="N31" s="377">
        <v>5087</v>
      </c>
      <c r="O31" s="377">
        <v>11970</v>
      </c>
      <c r="P31" s="377">
        <v>7647</v>
      </c>
      <c r="Q31" s="377">
        <v>4622</v>
      </c>
      <c r="R31" s="377">
        <v>4207</v>
      </c>
      <c r="S31" s="377">
        <v>2018</v>
      </c>
      <c r="T31" s="377">
        <v>1747</v>
      </c>
      <c r="U31" s="377">
        <v>2604</v>
      </c>
      <c r="V31" s="377">
        <v>2460</v>
      </c>
      <c r="W31" s="377">
        <v>3768</v>
      </c>
      <c r="X31" s="377">
        <v>1294</v>
      </c>
      <c r="Y31" s="377">
        <v>2579</v>
      </c>
      <c r="Z31" s="377">
        <v>610</v>
      </c>
      <c r="AA31" s="377">
        <v>1189</v>
      </c>
      <c r="AB31" s="377">
        <v>684</v>
      </c>
      <c r="AC31" s="377">
        <v>563</v>
      </c>
      <c r="AD31" s="377">
        <v>366</v>
      </c>
      <c r="AE31" s="377">
        <v>498</v>
      </c>
      <c r="AF31" s="377">
        <v>308</v>
      </c>
      <c r="AG31" s="377">
        <v>65</v>
      </c>
      <c r="AH31" s="377">
        <v>58</v>
      </c>
      <c r="AI31" s="377">
        <v>25841</v>
      </c>
      <c r="AJ31" s="377">
        <v>21641</v>
      </c>
      <c r="AK31" s="377">
        <v>9974</v>
      </c>
      <c r="AL31" s="377">
        <v>7867</v>
      </c>
      <c r="AM31" s="377">
        <v>15867</v>
      </c>
      <c r="AN31" s="377">
        <v>13774</v>
      </c>
      <c r="AO31" s="377">
        <v>4896</v>
      </c>
      <c r="AP31" s="377">
        <v>3962</v>
      </c>
      <c r="AQ31" s="377">
        <v>1676</v>
      </c>
      <c r="AR31" s="377">
        <v>1399</v>
      </c>
      <c r="AS31" s="377">
        <v>3220</v>
      </c>
      <c r="AT31" s="377">
        <v>2563</v>
      </c>
      <c r="AU31" s="377">
        <v>5624</v>
      </c>
      <c r="AV31" s="377">
        <v>5323</v>
      </c>
      <c r="AW31" s="377">
        <v>1712</v>
      </c>
      <c r="AX31" s="377">
        <v>2713</v>
      </c>
      <c r="AY31" s="377">
        <v>3912</v>
      </c>
      <c r="AZ31" s="377">
        <v>2610</v>
      </c>
      <c r="BA31" s="377"/>
      <c r="BB31" s="377"/>
    </row>
    <row r="32" spans="1:853" ht="30" x14ac:dyDescent="0.25">
      <c r="A32" s="229">
        <f t="shared" si="0"/>
        <v>22</v>
      </c>
      <c r="B32" s="144" t="s">
        <v>206</v>
      </c>
      <c r="C32" s="326">
        <v>25998</v>
      </c>
      <c r="D32" s="326">
        <v>26470</v>
      </c>
      <c r="E32" s="326">
        <v>4818</v>
      </c>
      <c r="F32" s="326">
        <v>4665</v>
      </c>
      <c r="G32" s="326">
        <v>840</v>
      </c>
      <c r="H32" s="326">
        <v>858</v>
      </c>
      <c r="I32" s="326">
        <v>20340</v>
      </c>
      <c r="J32" s="326">
        <v>20947</v>
      </c>
      <c r="K32" s="325">
        <v>6300</v>
      </c>
      <c r="L32" s="325">
        <v>10581</v>
      </c>
      <c r="M32" s="325">
        <v>2513</v>
      </c>
      <c r="N32" s="325">
        <v>4688</v>
      </c>
      <c r="O32" s="325">
        <v>3787</v>
      </c>
      <c r="P32" s="325">
        <v>5893</v>
      </c>
      <c r="Q32" s="325">
        <v>4595</v>
      </c>
      <c r="R32" s="325">
        <v>6844</v>
      </c>
      <c r="S32" s="325">
        <v>1743</v>
      </c>
      <c r="T32" s="325">
        <v>2567</v>
      </c>
      <c r="U32" s="325">
        <v>2852</v>
      </c>
      <c r="V32" s="325">
        <v>4277</v>
      </c>
      <c r="W32" s="325">
        <v>1206</v>
      </c>
      <c r="X32" s="325">
        <v>1336</v>
      </c>
      <c r="Y32" s="325">
        <v>419</v>
      </c>
      <c r="Z32" s="325">
        <v>839</v>
      </c>
      <c r="AA32" s="325">
        <v>787</v>
      </c>
      <c r="AB32" s="325">
        <v>497</v>
      </c>
      <c r="AC32" s="325">
        <v>499</v>
      </c>
      <c r="AD32" s="325">
        <v>673</v>
      </c>
      <c r="AE32" s="325">
        <v>351</v>
      </c>
      <c r="AF32" s="325">
        <v>576</v>
      </c>
      <c r="AG32" s="325">
        <v>148</v>
      </c>
      <c r="AH32" s="325">
        <v>97</v>
      </c>
      <c r="AI32" s="325">
        <v>9831</v>
      </c>
      <c r="AJ32" s="325">
        <v>10397</v>
      </c>
      <c r="AK32" s="325">
        <v>3235</v>
      </c>
      <c r="AL32" s="325">
        <v>3151</v>
      </c>
      <c r="AM32" s="325">
        <v>6596</v>
      </c>
      <c r="AN32" s="325">
        <v>7246</v>
      </c>
      <c r="AO32" s="325">
        <v>2799</v>
      </c>
      <c r="AP32" s="325">
        <v>2191</v>
      </c>
      <c r="AQ32" s="325">
        <v>792</v>
      </c>
      <c r="AR32" s="325">
        <v>694</v>
      </c>
      <c r="AS32" s="325">
        <v>1997</v>
      </c>
      <c r="AT32" s="325">
        <v>1497</v>
      </c>
      <c r="AU32" s="325">
        <v>2892</v>
      </c>
      <c r="AV32" s="325">
        <v>2840</v>
      </c>
      <c r="AW32" s="325">
        <v>2892</v>
      </c>
      <c r="AX32" s="325">
        <v>2840</v>
      </c>
      <c r="AY32" s="325"/>
      <c r="AZ32" s="325"/>
      <c r="BA32" s="325"/>
      <c r="BB32" s="325"/>
    </row>
    <row r="33" spans="1:54" x14ac:dyDescent="0.25">
      <c r="A33" s="17">
        <f t="shared" si="0"/>
        <v>23</v>
      </c>
      <c r="B33" s="144" t="s">
        <v>207</v>
      </c>
      <c r="C33" s="322">
        <v>36212</v>
      </c>
      <c r="D33" s="322">
        <v>36607</v>
      </c>
      <c r="E33" s="322">
        <v>7407</v>
      </c>
      <c r="F33" s="322">
        <v>7332</v>
      </c>
      <c r="G33" s="322">
        <v>1207</v>
      </c>
      <c r="H33" s="322">
        <v>1246</v>
      </c>
      <c r="I33" s="322">
        <v>27598</v>
      </c>
      <c r="J33" s="322">
        <v>28029</v>
      </c>
      <c r="K33" s="321">
        <v>8940</v>
      </c>
      <c r="L33" s="321">
        <v>6714</v>
      </c>
      <c r="M33" s="321">
        <v>3833</v>
      </c>
      <c r="N33" s="321">
        <v>2899</v>
      </c>
      <c r="O33" s="321">
        <v>5107</v>
      </c>
      <c r="P33" s="321">
        <v>3815</v>
      </c>
      <c r="Q33" s="321">
        <v>4202</v>
      </c>
      <c r="R33" s="321">
        <v>3524</v>
      </c>
      <c r="S33" s="321">
        <v>1320</v>
      </c>
      <c r="T33" s="321">
        <v>712</v>
      </c>
      <c r="U33" s="321">
        <v>2882</v>
      </c>
      <c r="V33" s="321">
        <v>2812</v>
      </c>
      <c r="W33" s="321">
        <v>1012</v>
      </c>
      <c r="X33" s="321">
        <v>1265</v>
      </c>
      <c r="Y33" s="321">
        <v>531</v>
      </c>
      <c r="Z33" s="321">
        <v>739</v>
      </c>
      <c r="AA33" s="321">
        <v>481</v>
      </c>
      <c r="AB33" s="321">
        <v>526</v>
      </c>
      <c r="AC33" s="321">
        <v>608</v>
      </c>
      <c r="AD33" s="321">
        <v>422</v>
      </c>
      <c r="AE33" s="321">
        <v>574</v>
      </c>
      <c r="AF33" s="321">
        <v>407</v>
      </c>
      <c r="AG33" s="321">
        <v>34</v>
      </c>
      <c r="AH33" s="321">
        <v>15</v>
      </c>
      <c r="AI33" s="321">
        <v>16667</v>
      </c>
      <c r="AJ33" s="321">
        <v>16963</v>
      </c>
      <c r="AK33" s="321">
        <v>5701</v>
      </c>
      <c r="AL33" s="321">
        <v>5630</v>
      </c>
      <c r="AM33" s="321">
        <v>10966</v>
      </c>
      <c r="AN33" s="321">
        <v>11333</v>
      </c>
      <c r="AO33" s="321">
        <v>6343</v>
      </c>
      <c r="AP33" s="321">
        <v>6567</v>
      </c>
      <c r="AQ33" s="321">
        <v>1768</v>
      </c>
      <c r="AR33" s="321">
        <v>1933</v>
      </c>
      <c r="AS33" s="321">
        <v>4575</v>
      </c>
      <c r="AT33" s="321">
        <v>4634</v>
      </c>
      <c r="AU33" s="321">
        <v>10187</v>
      </c>
      <c r="AV33" s="321">
        <v>10371</v>
      </c>
      <c r="AW33" s="321">
        <v>156</v>
      </c>
      <c r="AX33" s="321">
        <v>10371</v>
      </c>
      <c r="AY33" s="321">
        <v>599</v>
      </c>
      <c r="AZ33" s="321"/>
      <c r="BA33" s="321"/>
      <c r="BB33" s="321"/>
    </row>
    <row r="34" spans="1:54" ht="30" x14ac:dyDescent="0.25">
      <c r="A34" s="17">
        <f t="shared" si="0"/>
        <v>24</v>
      </c>
      <c r="B34" s="144" t="s">
        <v>208</v>
      </c>
      <c r="C34" s="341">
        <v>13699</v>
      </c>
      <c r="D34" s="341">
        <v>13238</v>
      </c>
      <c r="E34" s="341">
        <v>2213</v>
      </c>
      <c r="F34" s="341">
        <v>2138</v>
      </c>
      <c r="G34" s="341">
        <v>411</v>
      </c>
      <c r="H34" s="341">
        <v>459</v>
      </c>
      <c r="I34" s="341">
        <v>11064</v>
      </c>
      <c r="J34" s="341">
        <v>10614</v>
      </c>
      <c r="K34" s="340">
        <v>4907</v>
      </c>
      <c r="L34" s="340">
        <v>4652</v>
      </c>
      <c r="M34" s="342">
        <v>2661</v>
      </c>
      <c r="N34" s="340">
        <v>2261</v>
      </c>
      <c r="O34" s="342">
        <v>2246</v>
      </c>
      <c r="P34" s="340">
        <v>2391</v>
      </c>
      <c r="Q34" s="342">
        <v>1995</v>
      </c>
      <c r="R34" s="340">
        <v>1943</v>
      </c>
      <c r="S34" s="342">
        <v>1017</v>
      </c>
      <c r="T34" s="340">
        <v>552</v>
      </c>
      <c r="U34" s="342">
        <v>978</v>
      </c>
      <c r="V34" s="340">
        <v>1391</v>
      </c>
      <c r="W34" s="342">
        <v>742</v>
      </c>
      <c r="X34" s="340">
        <v>907</v>
      </c>
      <c r="Y34" s="342">
        <v>653</v>
      </c>
      <c r="Z34" s="343">
        <v>907</v>
      </c>
      <c r="AA34" s="342">
        <v>89</v>
      </c>
      <c r="AB34" s="340"/>
      <c r="AC34" s="342">
        <v>50</v>
      </c>
      <c r="AD34" s="340">
        <v>71</v>
      </c>
      <c r="AE34" s="342">
        <v>50</v>
      </c>
      <c r="AF34" s="340">
        <v>71</v>
      </c>
      <c r="AG34" s="340"/>
      <c r="AH34" s="340"/>
      <c r="AI34" s="342">
        <v>7252</v>
      </c>
      <c r="AJ34" s="344">
        <v>8023</v>
      </c>
      <c r="AK34" s="342">
        <v>2517</v>
      </c>
      <c r="AL34" s="340">
        <v>2109</v>
      </c>
      <c r="AM34" s="342">
        <v>4735</v>
      </c>
      <c r="AN34" s="340">
        <v>5914</v>
      </c>
      <c r="AO34" s="342">
        <v>2014</v>
      </c>
      <c r="AP34" s="340">
        <v>1716</v>
      </c>
      <c r="AQ34" s="342">
        <v>262</v>
      </c>
      <c r="AR34" s="340">
        <v>214</v>
      </c>
      <c r="AS34" s="342">
        <v>1752</v>
      </c>
      <c r="AT34" s="340">
        <v>1502</v>
      </c>
      <c r="AU34" s="342">
        <v>1262</v>
      </c>
      <c r="AV34" s="340">
        <v>1480</v>
      </c>
      <c r="AW34" s="342">
        <v>351</v>
      </c>
      <c r="AX34" s="340"/>
      <c r="AY34" s="342">
        <v>911</v>
      </c>
      <c r="AZ34" s="340">
        <v>1480</v>
      </c>
      <c r="BA34" s="340"/>
      <c r="BB34" s="340"/>
    </row>
    <row r="35" spans="1:54" x14ac:dyDescent="0.25">
      <c r="A35" s="17">
        <f t="shared" si="0"/>
        <v>25</v>
      </c>
      <c r="B35" s="144" t="s">
        <v>209</v>
      </c>
      <c r="C35" s="364">
        <v>13446</v>
      </c>
      <c r="D35" s="364">
        <v>13232</v>
      </c>
      <c r="E35" s="364">
        <v>3365</v>
      </c>
      <c r="F35" s="364">
        <v>3239</v>
      </c>
      <c r="G35" s="364">
        <v>395</v>
      </c>
      <c r="H35" s="364">
        <v>434</v>
      </c>
      <c r="I35" s="364">
        <v>9686</v>
      </c>
      <c r="J35" s="364">
        <v>9559</v>
      </c>
      <c r="K35" s="363">
        <v>6057</v>
      </c>
      <c r="L35" s="363">
        <v>4384</v>
      </c>
      <c r="M35" s="363">
        <v>2119</v>
      </c>
      <c r="N35" s="363">
        <v>2058</v>
      </c>
      <c r="O35" s="363">
        <v>3938</v>
      </c>
      <c r="P35" s="363">
        <v>2326</v>
      </c>
      <c r="Q35" s="363">
        <v>2391</v>
      </c>
      <c r="R35" s="363">
        <v>2022</v>
      </c>
      <c r="S35" s="363">
        <v>720</v>
      </c>
      <c r="T35" s="363">
        <v>987</v>
      </c>
      <c r="U35" s="363">
        <v>1671</v>
      </c>
      <c r="V35" s="363">
        <v>1035</v>
      </c>
      <c r="W35" s="363">
        <v>582</v>
      </c>
      <c r="X35" s="363">
        <v>648</v>
      </c>
      <c r="Y35" s="363">
        <v>530</v>
      </c>
      <c r="Z35" s="363">
        <v>566</v>
      </c>
      <c r="AA35" s="363">
        <v>52</v>
      </c>
      <c r="AB35" s="363">
        <v>82</v>
      </c>
      <c r="AC35" s="363">
        <v>216</v>
      </c>
      <c r="AD35" s="363">
        <v>327</v>
      </c>
      <c r="AE35" s="363">
        <v>216</v>
      </c>
      <c r="AF35" s="363">
        <v>322</v>
      </c>
      <c r="AG35" s="363"/>
      <c r="AH35" s="363">
        <v>5</v>
      </c>
      <c r="AI35" s="363">
        <v>6403</v>
      </c>
      <c r="AJ35" s="363">
        <v>5946</v>
      </c>
      <c r="AK35" s="363">
        <v>1709</v>
      </c>
      <c r="AL35" s="363">
        <v>1868</v>
      </c>
      <c r="AM35" s="363">
        <v>4694</v>
      </c>
      <c r="AN35" s="363">
        <v>4078</v>
      </c>
      <c r="AO35" s="363">
        <v>1389</v>
      </c>
      <c r="AP35" s="363">
        <v>1703</v>
      </c>
      <c r="AQ35" s="363">
        <v>430</v>
      </c>
      <c r="AR35" s="363">
        <v>527</v>
      </c>
      <c r="AS35" s="363">
        <v>959</v>
      </c>
      <c r="AT35" s="363">
        <v>1176</v>
      </c>
      <c r="AU35" s="363">
        <v>1608</v>
      </c>
      <c r="AV35" s="363">
        <v>1709</v>
      </c>
      <c r="AW35" s="363">
        <v>1593</v>
      </c>
      <c r="AX35" s="363">
        <v>1697</v>
      </c>
      <c r="AY35" s="363">
        <v>17</v>
      </c>
      <c r="AZ35" s="363"/>
      <c r="BA35" s="363">
        <v>9</v>
      </c>
      <c r="BB35" s="363"/>
    </row>
    <row r="36" spans="1:54" x14ac:dyDescent="0.25">
      <c r="A36" s="17">
        <f t="shared" si="0"/>
        <v>26</v>
      </c>
      <c r="B36" s="144" t="s">
        <v>210</v>
      </c>
      <c r="C36" s="335">
        <v>14521</v>
      </c>
      <c r="D36" s="335">
        <v>14126</v>
      </c>
      <c r="E36" s="335">
        <v>3316</v>
      </c>
      <c r="F36" s="335">
        <v>3260</v>
      </c>
      <c r="G36" s="335">
        <v>458</v>
      </c>
      <c r="H36" s="335">
        <v>474</v>
      </c>
      <c r="I36" s="335">
        <v>10747</v>
      </c>
      <c r="J36" s="335">
        <v>10392</v>
      </c>
      <c r="K36" s="334">
        <v>4804</v>
      </c>
      <c r="L36" s="334">
        <v>4571</v>
      </c>
      <c r="M36" s="334">
        <v>1922</v>
      </c>
      <c r="N36" s="334">
        <v>2131</v>
      </c>
      <c r="O36" s="334">
        <v>2882</v>
      </c>
      <c r="P36" s="334">
        <v>2440</v>
      </c>
      <c r="Q36" s="334">
        <v>1895</v>
      </c>
      <c r="R36" s="334">
        <v>1921</v>
      </c>
      <c r="S36" s="334">
        <v>595</v>
      </c>
      <c r="T36" s="334">
        <v>656</v>
      </c>
      <c r="U36" s="334">
        <v>1300</v>
      </c>
      <c r="V36" s="334">
        <v>1265</v>
      </c>
      <c r="W36" s="334">
        <v>344</v>
      </c>
      <c r="X36" s="334">
        <v>524</v>
      </c>
      <c r="Y36" s="334">
        <v>273</v>
      </c>
      <c r="Z36" s="334">
        <v>305</v>
      </c>
      <c r="AA36" s="334">
        <v>71</v>
      </c>
      <c r="AB36" s="334">
        <v>219</v>
      </c>
      <c r="AC36" s="334">
        <v>345</v>
      </c>
      <c r="AD36" s="334">
        <v>448</v>
      </c>
      <c r="AE36" s="334">
        <v>274</v>
      </c>
      <c r="AF36" s="334">
        <v>158</v>
      </c>
      <c r="AG36" s="334">
        <v>71</v>
      </c>
      <c r="AH36" s="334">
        <v>290</v>
      </c>
      <c r="AI36" s="334">
        <v>5274</v>
      </c>
      <c r="AJ36" s="334">
        <v>5685</v>
      </c>
      <c r="AK36" s="334">
        <v>1324</v>
      </c>
      <c r="AL36" s="334">
        <v>1264</v>
      </c>
      <c r="AM36" s="334">
        <v>3950</v>
      </c>
      <c r="AN36" s="334">
        <v>4421</v>
      </c>
      <c r="AO36" s="334">
        <v>1520</v>
      </c>
      <c r="AP36" s="334">
        <v>1634</v>
      </c>
      <c r="AQ36" s="334">
        <v>310</v>
      </c>
      <c r="AR36" s="334">
        <v>344</v>
      </c>
      <c r="AS36" s="334">
        <v>1210</v>
      </c>
      <c r="AT36" s="334">
        <v>1290</v>
      </c>
      <c r="AU36" s="334"/>
      <c r="AV36" s="334"/>
      <c r="AW36" s="334"/>
      <c r="AX36" s="334"/>
      <c r="AY36" s="334"/>
      <c r="AZ36" s="334"/>
      <c r="BA36" s="334"/>
      <c r="BB36" s="334"/>
    </row>
    <row r="37" spans="1:54" ht="30" x14ac:dyDescent="0.25">
      <c r="A37" s="17">
        <f t="shared" si="0"/>
        <v>27</v>
      </c>
      <c r="B37" s="144" t="s">
        <v>211</v>
      </c>
      <c r="C37" s="330">
        <v>27836</v>
      </c>
      <c r="D37" s="330">
        <v>27477</v>
      </c>
      <c r="E37" s="331">
        <v>6010</v>
      </c>
      <c r="F37" s="330">
        <v>5799</v>
      </c>
      <c r="G37" s="331">
        <v>1035</v>
      </c>
      <c r="H37" s="330">
        <v>1055</v>
      </c>
      <c r="I37" s="331">
        <v>20791</v>
      </c>
      <c r="J37" s="330">
        <v>20623</v>
      </c>
      <c r="K37" s="329">
        <v>7803</v>
      </c>
      <c r="L37" s="329">
        <v>5792</v>
      </c>
      <c r="M37" s="329">
        <v>2433</v>
      </c>
      <c r="N37" s="329">
        <v>2632</v>
      </c>
      <c r="O37" s="329">
        <v>5370</v>
      </c>
      <c r="P37" s="329">
        <v>3160</v>
      </c>
      <c r="Q37" s="329">
        <v>7171</v>
      </c>
      <c r="R37" s="329">
        <v>3938</v>
      </c>
      <c r="S37" s="329">
        <v>2325</v>
      </c>
      <c r="T37" s="329">
        <v>1968</v>
      </c>
      <c r="U37" s="329">
        <v>4846</v>
      </c>
      <c r="V37" s="329">
        <v>1970</v>
      </c>
      <c r="W37" s="329">
        <v>2287</v>
      </c>
      <c r="X37" s="329">
        <v>1787</v>
      </c>
      <c r="Y37" s="329">
        <v>376</v>
      </c>
      <c r="Z37" s="329">
        <v>881</v>
      </c>
      <c r="AA37" s="329">
        <v>1911</v>
      </c>
      <c r="AB37" s="329">
        <v>906</v>
      </c>
      <c r="AC37" s="329">
        <v>39</v>
      </c>
      <c r="AD37" s="329">
        <v>538</v>
      </c>
      <c r="AE37" s="329">
        <v>39</v>
      </c>
      <c r="AF37" s="329">
        <v>538</v>
      </c>
      <c r="AG37" s="329"/>
      <c r="AH37" s="329"/>
      <c r="AI37" s="329">
        <v>11554</v>
      </c>
      <c r="AJ37" s="329">
        <v>11329</v>
      </c>
      <c r="AK37" s="329">
        <v>2637</v>
      </c>
      <c r="AL37" s="329">
        <v>3768</v>
      </c>
      <c r="AM37" s="329">
        <v>8917</v>
      </c>
      <c r="AN37" s="329">
        <v>7561</v>
      </c>
      <c r="AO37" s="329">
        <v>1899</v>
      </c>
      <c r="AP37" s="329">
        <v>1673</v>
      </c>
      <c r="AQ37" s="329">
        <v>401</v>
      </c>
      <c r="AR37" s="329">
        <v>302</v>
      </c>
      <c r="AS37" s="329">
        <v>1498</v>
      </c>
      <c r="AT37" s="329">
        <v>1371</v>
      </c>
      <c r="AU37" s="329"/>
      <c r="AV37" s="329"/>
      <c r="AW37" s="329"/>
      <c r="AX37" s="329"/>
      <c r="AY37" s="329"/>
      <c r="AZ37" s="329"/>
      <c r="BA37" s="329"/>
      <c r="BB37" s="329"/>
    </row>
    <row r="38" spans="1:54" x14ac:dyDescent="0.25">
      <c r="A38" s="229">
        <f t="shared" si="0"/>
        <v>28</v>
      </c>
      <c r="B38" s="144" t="s">
        <v>212</v>
      </c>
      <c r="C38" s="382"/>
      <c r="D38" s="382"/>
      <c r="E38" s="382"/>
      <c r="F38" s="382"/>
      <c r="G38" s="382"/>
      <c r="H38" s="382"/>
      <c r="I38" s="382"/>
      <c r="J38" s="382"/>
      <c r="K38" s="381">
        <v>775</v>
      </c>
      <c r="L38" s="381">
        <v>790</v>
      </c>
      <c r="M38" s="381">
        <v>111</v>
      </c>
      <c r="N38" s="381">
        <v>85</v>
      </c>
      <c r="O38" s="381">
        <v>664</v>
      </c>
      <c r="P38" s="381">
        <v>705</v>
      </c>
      <c r="Q38" s="381">
        <v>445</v>
      </c>
      <c r="R38" s="381">
        <v>441</v>
      </c>
      <c r="S38" s="381">
        <v>20</v>
      </c>
      <c r="T38" s="381">
        <v>20</v>
      </c>
      <c r="U38" s="381">
        <v>425</v>
      </c>
      <c r="V38" s="381">
        <v>421</v>
      </c>
      <c r="W38" s="381">
        <v>104</v>
      </c>
      <c r="X38" s="381">
        <v>122</v>
      </c>
      <c r="Y38" s="381">
        <v>20</v>
      </c>
      <c r="Z38" s="381">
        <v>25</v>
      </c>
      <c r="AA38" s="381">
        <v>84</v>
      </c>
      <c r="AB38" s="381">
        <v>97</v>
      </c>
      <c r="AC38" s="381"/>
      <c r="AD38" s="381"/>
      <c r="AE38" s="381"/>
      <c r="AF38" s="381"/>
      <c r="AG38" s="381"/>
      <c r="AH38" s="381"/>
      <c r="AI38" s="381">
        <v>1731</v>
      </c>
      <c r="AJ38" s="381">
        <v>1732</v>
      </c>
      <c r="AK38" s="381">
        <v>77</v>
      </c>
      <c r="AL38" s="381">
        <v>121</v>
      </c>
      <c r="AM38" s="381">
        <v>1654</v>
      </c>
      <c r="AN38" s="381">
        <v>1611</v>
      </c>
      <c r="AO38" s="381"/>
      <c r="AP38" s="381"/>
      <c r="AQ38" s="381"/>
      <c r="AR38" s="381"/>
      <c r="AS38" s="381"/>
      <c r="AT38" s="381"/>
      <c r="AU38" s="381"/>
      <c r="AV38" s="381"/>
      <c r="AW38" s="381"/>
      <c r="AX38" s="381"/>
      <c r="AY38" s="381"/>
      <c r="AZ38" s="381"/>
      <c r="BA38" s="381"/>
      <c r="BB38" s="381"/>
    </row>
    <row r="39" spans="1:54" ht="30" x14ac:dyDescent="0.25">
      <c r="A39" s="17">
        <f t="shared" si="0"/>
        <v>29</v>
      </c>
      <c r="B39" s="158" t="s">
        <v>213</v>
      </c>
      <c r="C39" s="315"/>
      <c r="D39" s="315"/>
      <c r="E39" s="315"/>
      <c r="F39" s="315"/>
      <c r="G39" s="315"/>
      <c r="H39" s="315"/>
      <c r="I39" s="315"/>
      <c r="J39" s="315"/>
      <c r="K39" s="314">
        <v>552</v>
      </c>
      <c r="L39" s="314">
        <v>552</v>
      </c>
      <c r="M39" s="316"/>
      <c r="N39" s="316"/>
      <c r="O39" s="314">
        <v>552</v>
      </c>
      <c r="P39" s="314">
        <v>552</v>
      </c>
      <c r="Q39" s="314">
        <v>271</v>
      </c>
      <c r="R39" s="314">
        <v>309</v>
      </c>
      <c r="S39" s="314"/>
      <c r="T39" s="314"/>
      <c r="U39" s="314">
        <v>271</v>
      </c>
      <c r="V39" s="314">
        <v>309</v>
      </c>
      <c r="W39" s="314">
        <v>26</v>
      </c>
      <c r="X39" s="314">
        <v>35</v>
      </c>
      <c r="Y39" s="314"/>
      <c r="Z39" s="314"/>
      <c r="AA39" s="314">
        <v>26</v>
      </c>
      <c r="AB39" s="314">
        <v>35</v>
      </c>
      <c r="AC39" s="316"/>
      <c r="AD39" s="316"/>
      <c r="AE39" s="316"/>
      <c r="AF39" s="316"/>
      <c r="AG39" s="316"/>
      <c r="AH39" s="316"/>
      <c r="AI39" s="314">
        <v>702</v>
      </c>
      <c r="AJ39" s="314">
        <v>678</v>
      </c>
      <c r="AK39" s="316"/>
      <c r="AL39" s="316"/>
      <c r="AM39" s="314">
        <v>702</v>
      </c>
      <c r="AN39" s="314">
        <v>678</v>
      </c>
      <c r="AO39" s="316"/>
      <c r="AP39" s="316"/>
      <c r="AQ39" s="316"/>
      <c r="AR39" s="316"/>
      <c r="AS39" s="316"/>
      <c r="AT39" s="316"/>
      <c r="AU39" s="314">
        <v>128</v>
      </c>
      <c r="AV39" s="314">
        <v>147</v>
      </c>
      <c r="AW39" s="314">
        <v>128</v>
      </c>
      <c r="AX39" s="314">
        <v>147</v>
      </c>
      <c r="AY39" s="316"/>
      <c r="AZ39" s="316"/>
      <c r="BA39" s="316"/>
      <c r="BB39" s="316"/>
    </row>
    <row r="40" spans="1:54" x14ac:dyDescent="0.25">
      <c r="A40" s="17">
        <f t="shared" si="0"/>
        <v>30</v>
      </c>
      <c r="B40" s="144" t="s">
        <v>214</v>
      </c>
      <c r="C40" s="339"/>
      <c r="D40" s="339"/>
      <c r="E40" s="339"/>
      <c r="F40" s="339"/>
      <c r="G40" s="339"/>
      <c r="H40" s="339"/>
      <c r="I40" s="339"/>
      <c r="J40" s="339"/>
      <c r="K40" s="338">
        <v>15037</v>
      </c>
      <c r="L40" s="338">
        <v>25649</v>
      </c>
      <c r="M40" s="338">
        <v>11516</v>
      </c>
      <c r="N40" s="338">
        <v>20869</v>
      </c>
      <c r="O40" s="338">
        <v>3521</v>
      </c>
      <c r="P40" s="338">
        <v>4780</v>
      </c>
      <c r="Q40" s="338">
        <v>333</v>
      </c>
      <c r="R40" s="338">
        <v>474</v>
      </c>
      <c r="S40" s="338">
        <v>31</v>
      </c>
      <c r="T40" s="338">
        <v>44</v>
      </c>
      <c r="U40" s="338">
        <v>302</v>
      </c>
      <c r="V40" s="338">
        <v>430</v>
      </c>
      <c r="W40" s="338">
        <v>343</v>
      </c>
      <c r="X40" s="338">
        <v>9336</v>
      </c>
      <c r="Y40" s="338">
        <v>21</v>
      </c>
      <c r="Z40" s="338">
        <v>6125</v>
      </c>
      <c r="AA40" s="338">
        <v>322</v>
      </c>
      <c r="AB40" s="338">
        <v>3211</v>
      </c>
      <c r="AC40" s="338">
        <v>13</v>
      </c>
      <c r="AD40" s="338">
        <v>413</v>
      </c>
      <c r="AE40" s="338">
        <v>13</v>
      </c>
      <c r="AF40" s="338">
        <v>395</v>
      </c>
      <c r="AG40" s="338"/>
      <c r="AH40" s="338">
        <v>18</v>
      </c>
      <c r="AI40" s="338">
        <v>1492</v>
      </c>
      <c r="AJ40" s="338">
        <v>1509</v>
      </c>
      <c r="AK40" s="338">
        <v>143</v>
      </c>
      <c r="AL40" s="338">
        <v>149</v>
      </c>
      <c r="AM40" s="338">
        <v>1349</v>
      </c>
      <c r="AN40" s="338">
        <v>1360</v>
      </c>
      <c r="AO40" s="338">
        <v>142</v>
      </c>
      <c r="AP40" s="338">
        <v>227</v>
      </c>
      <c r="AQ40" s="338">
        <v>27</v>
      </c>
      <c r="AR40" s="338">
        <v>30</v>
      </c>
      <c r="AS40" s="338">
        <v>115</v>
      </c>
      <c r="AT40" s="338">
        <v>197</v>
      </c>
      <c r="AU40" s="338"/>
      <c r="AV40" s="338"/>
      <c r="AW40" s="338"/>
      <c r="AX40" s="338"/>
      <c r="AY40" s="338"/>
      <c r="AZ40" s="338"/>
      <c r="BA40" s="338"/>
      <c r="BB40" s="338"/>
    </row>
    <row r="41" spans="1:54" x14ac:dyDescent="0.25">
      <c r="A41" s="17">
        <f t="shared" si="0"/>
        <v>31</v>
      </c>
      <c r="B41" s="144" t="s">
        <v>215</v>
      </c>
      <c r="C41" s="374"/>
      <c r="D41" s="374"/>
      <c r="E41" s="374"/>
      <c r="F41" s="374"/>
      <c r="G41" s="374"/>
      <c r="H41" s="374"/>
      <c r="I41" s="374"/>
      <c r="J41" s="374"/>
      <c r="K41" s="373">
        <v>4999</v>
      </c>
      <c r="L41" s="373">
        <v>6394</v>
      </c>
      <c r="M41" s="373"/>
      <c r="N41" s="373"/>
      <c r="O41" s="373">
        <v>4999</v>
      </c>
      <c r="P41" s="373">
        <v>6394</v>
      </c>
      <c r="Q41" s="373">
        <v>1417</v>
      </c>
      <c r="R41" s="373">
        <v>0</v>
      </c>
      <c r="S41" s="373"/>
      <c r="T41" s="373"/>
      <c r="U41" s="373">
        <v>1417</v>
      </c>
      <c r="V41" s="373">
        <v>0</v>
      </c>
      <c r="W41" s="373">
        <v>3354</v>
      </c>
      <c r="X41" s="373">
        <v>0</v>
      </c>
      <c r="Y41" s="373"/>
      <c r="Z41" s="373"/>
      <c r="AA41" s="373">
        <v>3354</v>
      </c>
      <c r="AB41" s="373">
        <v>0</v>
      </c>
      <c r="AC41" s="373">
        <v>3354</v>
      </c>
      <c r="AD41" s="373">
        <v>0</v>
      </c>
      <c r="AE41" s="373"/>
      <c r="AF41" s="373"/>
      <c r="AG41" s="373">
        <v>3354</v>
      </c>
      <c r="AH41" s="373">
        <v>0</v>
      </c>
      <c r="AI41" s="373">
        <v>282</v>
      </c>
      <c r="AJ41" s="373">
        <v>1</v>
      </c>
      <c r="AK41" s="373"/>
      <c r="AL41" s="373"/>
      <c r="AM41" s="373">
        <v>282</v>
      </c>
      <c r="AN41" s="373">
        <v>1</v>
      </c>
      <c r="AO41" s="373">
        <v>0</v>
      </c>
      <c r="AP41" s="373">
        <v>0</v>
      </c>
      <c r="AQ41" s="373"/>
      <c r="AR41" s="373"/>
      <c r="AS41" s="373">
        <v>0</v>
      </c>
      <c r="AT41" s="373">
        <v>0</v>
      </c>
      <c r="AU41" s="373">
        <v>0</v>
      </c>
      <c r="AV41" s="373">
        <v>0</v>
      </c>
      <c r="AW41" s="373"/>
      <c r="AX41" s="373"/>
      <c r="AY41" s="373"/>
      <c r="AZ41" s="373"/>
      <c r="BA41" s="373"/>
      <c r="BB41" s="155"/>
    </row>
    <row r="42" spans="1:54" x14ac:dyDescent="0.25">
      <c r="A42" s="17">
        <f t="shared" si="0"/>
        <v>32</v>
      </c>
      <c r="B42" s="135" t="s">
        <v>216</v>
      </c>
      <c r="C42" s="246"/>
      <c r="D42" s="246"/>
      <c r="E42" s="246"/>
      <c r="F42" s="246"/>
      <c r="G42" s="246"/>
      <c r="H42" s="246"/>
      <c r="I42" s="246"/>
      <c r="J42" s="246"/>
      <c r="K42" s="246"/>
      <c r="L42" s="155"/>
      <c r="M42" s="155"/>
      <c r="N42" s="155"/>
      <c r="O42" s="155"/>
      <c r="P42" s="155"/>
      <c r="Q42" s="155"/>
      <c r="R42" s="155"/>
      <c r="S42" s="155"/>
      <c r="T42" s="230"/>
      <c r="U42" s="155"/>
      <c r="V42" s="155"/>
      <c r="W42" s="155"/>
      <c r="X42" s="280"/>
      <c r="Y42" s="155"/>
      <c r="Z42" s="230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</row>
    <row r="43" spans="1:54" ht="30" x14ac:dyDescent="0.25">
      <c r="A43" s="17">
        <f t="shared" si="0"/>
        <v>33</v>
      </c>
      <c r="B43" s="135" t="s">
        <v>217</v>
      </c>
      <c r="C43" s="246"/>
      <c r="D43" s="246"/>
      <c r="E43" s="246"/>
      <c r="F43" s="246"/>
      <c r="G43" s="246"/>
      <c r="H43" s="246"/>
      <c r="I43" s="246"/>
      <c r="J43" s="246"/>
      <c r="K43" s="246"/>
      <c r="L43" s="155"/>
      <c r="M43" s="155"/>
      <c r="N43" s="155"/>
      <c r="O43" s="155"/>
      <c r="P43" s="155"/>
      <c r="Q43" s="155"/>
      <c r="R43" s="155"/>
      <c r="S43" s="155"/>
      <c r="T43" s="230"/>
      <c r="U43" s="155"/>
      <c r="V43" s="155"/>
      <c r="W43" s="155"/>
      <c r="X43" s="280"/>
      <c r="Y43" s="155"/>
      <c r="Z43" s="230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</row>
    <row r="44" spans="1:54" x14ac:dyDescent="0.25">
      <c r="A44" s="17">
        <f t="shared" si="0"/>
        <v>34</v>
      </c>
      <c r="B44" s="144" t="s">
        <v>218</v>
      </c>
      <c r="C44" s="337"/>
      <c r="D44" s="337"/>
      <c r="E44" s="337"/>
      <c r="F44" s="337"/>
      <c r="G44" s="337"/>
      <c r="H44" s="337"/>
      <c r="I44" s="337"/>
      <c r="J44" s="337"/>
      <c r="K44" s="336">
        <v>595</v>
      </c>
      <c r="L44" s="336">
        <v>502</v>
      </c>
      <c r="M44" s="336"/>
      <c r="N44" s="336"/>
      <c r="O44" s="336">
        <v>595</v>
      </c>
      <c r="P44" s="336">
        <v>502</v>
      </c>
      <c r="Q44" s="336">
        <v>479</v>
      </c>
      <c r="R44" s="336">
        <v>429</v>
      </c>
      <c r="S44" s="336"/>
      <c r="T44" s="336"/>
      <c r="U44" s="336">
        <v>479</v>
      </c>
      <c r="V44" s="336">
        <v>429</v>
      </c>
      <c r="W44" s="336"/>
      <c r="X44" s="336"/>
      <c r="Y44" s="336"/>
      <c r="Z44" s="336"/>
      <c r="AA44" s="336"/>
      <c r="AB44" s="336"/>
      <c r="AC44" s="336"/>
      <c r="AD44" s="336"/>
      <c r="AE44" s="336"/>
      <c r="AF44" s="336"/>
      <c r="AG44" s="336"/>
      <c r="AH44" s="336"/>
      <c r="AI44" s="336">
        <v>1111</v>
      </c>
      <c r="AJ44" s="336">
        <v>1162</v>
      </c>
      <c r="AK44" s="336"/>
      <c r="AL44" s="336"/>
      <c r="AM44" s="336">
        <v>1111</v>
      </c>
      <c r="AN44" s="336">
        <v>1162</v>
      </c>
      <c r="AO44" s="336"/>
      <c r="AP44" s="336"/>
      <c r="AQ44" s="336"/>
      <c r="AR44" s="336"/>
      <c r="AS44" s="336"/>
      <c r="AT44" s="336"/>
      <c r="AU44" s="336"/>
      <c r="AV44" s="336"/>
      <c r="AW44" s="336"/>
      <c r="AX44" s="336"/>
      <c r="AY44" s="336"/>
      <c r="AZ44" s="336"/>
      <c r="BA44" s="336"/>
      <c r="BB44" s="336"/>
    </row>
    <row r="45" spans="1:54" ht="30" x14ac:dyDescent="0.25">
      <c r="A45" s="17">
        <f t="shared" si="0"/>
        <v>35</v>
      </c>
      <c r="B45" s="144" t="s">
        <v>219</v>
      </c>
      <c r="C45" s="300"/>
      <c r="D45" s="300"/>
      <c r="E45" s="300"/>
      <c r="F45" s="300"/>
      <c r="G45" s="300"/>
      <c r="H45" s="300"/>
      <c r="I45" s="300"/>
      <c r="J45" s="300"/>
      <c r="K45" s="299">
        <v>5529</v>
      </c>
      <c r="L45" s="298">
        <v>5136</v>
      </c>
      <c r="M45" s="298">
        <v>4642</v>
      </c>
      <c r="N45" s="298">
        <v>4363</v>
      </c>
      <c r="O45" s="298">
        <v>887</v>
      </c>
      <c r="P45" s="298">
        <v>773</v>
      </c>
      <c r="Q45" s="298">
        <v>250</v>
      </c>
      <c r="R45" s="298">
        <v>134</v>
      </c>
      <c r="S45" s="298">
        <v>53</v>
      </c>
      <c r="T45" s="298">
        <v>17</v>
      </c>
      <c r="U45" s="298">
        <v>197</v>
      </c>
      <c r="V45" s="298">
        <v>117</v>
      </c>
      <c r="W45" s="298">
        <v>3177</v>
      </c>
      <c r="X45" s="298">
        <v>2831</v>
      </c>
      <c r="Y45" s="298">
        <v>2481</v>
      </c>
      <c r="Z45" s="298">
        <v>2267</v>
      </c>
      <c r="AA45" s="298">
        <v>696</v>
      </c>
      <c r="AB45" s="298">
        <v>564</v>
      </c>
      <c r="AC45" s="298">
        <v>1911</v>
      </c>
      <c r="AD45" s="298">
        <v>1639</v>
      </c>
      <c r="AE45" s="298">
        <v>1871</v>
      </c>
      <c r="AF45" s="298">
        <v>1596</v>
      </c>
      <c r="AG45" s="298">
        <v>40</v>
      </c>
      <c r="AH45" s="298">
        <v>43</v>
      </c>
      <c r="AI45" s="298">
        <v>686</v>
      </c>
      <c r="AJ45" s="298">
        <v>262</v>
      </c>
      <c r="AK45" s="298">
        <v>142</v>
      </c>
      <c r="AL45" s="298">
        <v>22</v>
      </c>
      <c r="AM45" s="298">
        <v>544</v>
      </c>
      <c r="AN45" s="298">
        <v>240</v>
      </c>
      <c r="AO45" s="298"/>
      <c r="AP45" s="298"/>
      <c r="AQ45" s="298"/>
      <c r="AR45" s="298"/>
      <c r="AS45" s="298"/>
      <c r="AT45" s="298"/>
      <c r="AU45" s="298"/>
      <c r="AV45" s="298"/>
      <c r="AW45" s="298"/>
      <c r="AX45" s="298"/>
      <c r="AY45" s="298"/>
      <c r="AZ45" s="298"/>
      <c r="BA45" s="298"/>
      <c r="BB45" s="298"/>
    </row>
    <row r="46" spans="1:54" ht="25.5" x14ac:dyDescent="0.25">
      <c r="A46" s="17">
        <f t="shared" si="0"/>
        <v>36</v>
      </c>
      <c r="B46" s="194" t="s">
        <v>220</v>
      </c>
      <c r="C46" s="349"/>
      <c r="D46" s="349"/>
      <c r="E46" s="349"/>
      <c r="F46" s="349"/>
      <c r="G46" s="349"/>
      <c r="H46" s="349"/>
      <c r="I46" s="349"/>
      <c r="J46" s="349"/>
      <c r="K46" s="348">
        <v>280</v>
      </c>
      <c r="L46" s="348">
        <v>160</v>
      </c>
      <c r="M46" s="348"/>
      <c r="N46" s="348"/>
      <c r="O46" s="348">
        <v>280</v>
      </c>
      <c r="P46" s="348">
        <v>160</v>
      </c>
      <c r="Q46" s="348">
        <v>66</v>
      </c>
      <c r="R46" s="348">
        <v>51</v>
      </c>
      <c r="S46" s="348"/>
      <c r="T46" s="348"/>
      <c r="U46" s="348">
        <v>66</v>
      </c>
      <c r="V46" s="348">
        <v>51</v>
      </c>
      <c r="W46" s="348">
        <v>20</v>
      </c>
      <c r="X46" s="348">
        <v>12</v>
      </c>
      <c r="Y46" s="348"/>
      <c r="Z46" s="348"/>
      <c r="AA46" s="348">
        <v>20</v>
      </c>
      <c r="AB46" s="348">
        <v>12</v>
      </c>
      <c r="AC46" s="348">
        <v>5</v>
      </c>
      <c r="AD46" s="348">
        <v>3</v>
      </c>
      <c r="AE46" s="348"/>
      <c r="AF46" s="348"/>
      <c r="AG46" s="348">
        <v>5</v>
      </c>
      <c r="AH46" s="348">
        <v>3</v>
      </c>
      <c r="AI46" s="348">
        <v>137</v>
      </c>
      <c r="AJ46" s="348">
        <v>73</v>
      </c>
      <c r="AK46" s="348"/>
      <c r="AL46" s="348"/>
      <c r="AM46" s="348">
        <v>137</v>
      </c>
      <c r="AN46" s="348">
        <v>73</v>
      </c>
      <c r="AO46" s="348">
        <v>44</v>
      </c>
      <c r="AP46" s="348">
        <v>38</v>
      </c>
      <c r="AQ46" s="348"/>
      <c r="AR46" s="348"/>
      <c r="AS46" s="348">
        <v>44</v>
      </c>
      <c r="AT46" s="348">
        <v>38</v>
      </c>
      <c r="AU46" s="348"/>
      <c r="AV46" s="348"/>
      <c r="AW46" s="348"/>
      <c r="AX46" s="348"/>
      <c r="AY46" s="348"/>
      <c r="AZ46" s="348"/>
      <c r="BA46" s="348"/>
      <c r="BB46" s="348"/>
    </row>
    <row r="47" spans="1:54" ht="30" x14ac:dyDescent="0.25">
      <c r="A47" s="17">
        <f t="shared" si="0"/>
        <v>37</v>
      </c>
      <c r="B47" s="135" t="s">
        <v>221</v>
      </c>
      <c r="C47" s="246"/>
      <c r="D47" s="246"/>
      <c r="E47" s="246"/>
      <c r="F47" s="246"/>
      <c r="G47" s="246"/>
      <c r="H47" s="246"/>
      <c r="I47" s="246"/>
      <c r="J47" s="246"/>
      <c r="K47" s="246"/>
      <c r="L47" s="155"/>
      <c r="M47" s="155"/>
      <c r="N47" s="155"/>
      <c r="O47" s="155"/>
      <c r="P47" s="155"/>
      <c r="Q47" s="155"/>
      <c r="R47" s="155"/>
      <c r="S47" s="155"/>
      <c r="T47" s="230"/>
      <c r="U47" s="155"/>
      <c r="V47" s="155"/>
      <c r="W47" s="155"/>
      <c r="X47" s="280"/>
      <c r="Y47" s="155"/>
      <c r="Z47" s="230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</row>
    <row r="48" spans="1:54" ht="45" x14ac:dyDescent="0.25">
      <c r="A48" s="17">
        <f t="shared" si="0"/>
        <v>38</v>
      </c>
      <c r="B48" s="144" t="s">
        <v>222</v>
      </c>
      <c r="C48" s="353"/>
      <c r="D48" s="353"/>
      <c r="E48" s="353"/>
      <c r="F48" s="353"/>
      <c r="G48" s="353"/>
      <c r="H48" s="353"/>
      <c r="I48" s="353"/>
      <c r="J48" s="353"/>
      <c r="K48" s="355">
        <v>80</v>
      </c>
      <c r="L48" s="352"/>
      <c r="M48" s="352"/>
      <c r="N48" s="352"/>
      <c r="O48" s="352">
        <v>80</v>
      </c>
      <c r="P48" s="352"/>
      <c r="Q48" s="354">
        <v>35</v>
      </c>
      <c r="R48" s="352"/>
      <c r="S48" s="352"/>
      <c r="T48" s="352"/>
      <c r="U48" s="354">
        <v>35</v>
      </c>
      <c r="V48" s="352"/>
      <c r="W48" s="352">
        <v>146</v>
      </c>
      <c r="X48" s="352"/>
      <c r="Y48" s="352"/>
      <c r="Z48" s="352"/>
      <c r="AA48" s="352">
        <v>146</v>
      </c>
      <c r="AB48" s="352"/>
      <c r="AC48" s="352">
        <v>3</v>
      </c>
      <c r="AD48" s="352"/>
      <c r="AE48" s="352"/>
      <c r="AF48" s="352"/>
      <c r="AG48" s="352">
        <v>3</v>
      </c>
      <c r="AH48" s="352"/>
      <c r="AI48" s="352">
        <v>167</v>
      </c>
      <c r="AJ48" s="352"/>
      <c r="AK48" s="352"/>
      <c r="AL48" s="352"/>
      <c r="AM48" s="352">
        <v>167</v>
      </c>
      <c r="AN48" s="352"/>
      <c r="AO48" s="352"/>
      <c r="AP48" s="352"/>
      <c r="AQ48" s="352"/>
      <c r="AR48" s="352"/>
      <c r="AS48" s="352"/>
      <c r="AT48" s="352"/>
      <c r="AU48" s="352"/>
      <c r="AV48" s="352"/>
      <c r="AW48" s="352"/>
      <c r="AX48" s="352"/>
      <c r="AY48" s="352"/>
      <c r="AZ48" s="352"/>
      <c r="BA48" s="352"/>
      <c r="BB48" s="352"/>
    </row>
    <row r="49" spans="1:54" ht="31.5" x14ac:dyDescent="0.25">
      <c r="A49" s="17">
        <f t="shared" si="0"/>
        <v>39</v>
      </c>
      <c r="B49" s="210" t="s">
        <v>223</v>
      </c>
      <c r="C49" s="376">
        <v>28238</v>
      </c>
      <c r="D49" s="376">
        <v>28219</v>
      </c>
      <c r="E49" s="376">
        <v>6110</v>
      </c>
      <c r="F49" s="376">
        <v>6116</v>
      </c>
      <c r="G49" s="376">
        <v>859</v>
      </c>
      <c r="H49" s="376">
        <v>866</v>
      </c>
      <c r="I49" s="376">
        <v>21205</v>
      </c>
      <c r="J49" s="376">
        <v>21237</v>
      </c>
      <c r="K49" s="375">
        <v>11476</v>
      </c>
      <c r="L49" s="375">
        <v>12282</v>
      </c>
      <c r="M49" s="375">
        <v>4345</v>
      </c>
      <c r="N49" s="375">
        <v>4730</v>
      </c>
      <c r="O49" s="375">
        <v>7131</v>
      </c>
      <c r="P49" s="375">
        <v>7552</v>
      </c>
      <c r="Q49" s="375">
        <v>5330</v>
      </c>
      <c r="R49" s="375">
        <v>4960</v>
      </c>
      <c r="S49" s="375">
        <v>2298</v>
      </c>
      <c r="T49" s="375">
        <v>2371</v>
      </c>
      <c r="U49" s="375">
        <v>3032</v>
      </c>
      <c r="V49" s="375">
        <v>2589</v>
      </c>
      <c r="W49" s="375">
        <v>1248</v>
      </c>
      <c r="X49" s="375">
        <v>1236</v>
      </c>
      <c r="Y49" s="375">
        <v>614</v>
      </c>
      <c r="Z49" s="375">
        <v>761</v>
      </c>
      <c r="AA49" s="375">
        <v>634</v>
      </c>
      <c r="AB49" s="375">
        <v>475</v>
      </c>
      <c r="AC49" s="375">
        <v>502</v>
      </c>
      <c r="AD49" s="375">
        <v>852</v>
      </c>
      <c r="AE49" s="375">
        <v>497</v>
      </c>
      <c r="AF49" s="375">
        <v>827</v>
      </c>
      <c r="AG49" s="375">
        <v>5</v>
      </c>
      <c r="AH49" s="375">
        <v>25</v>
      </c>
      <c r="AI49" s="375">
        <v>8915</v>
      </c>
      <c r="AJ49" s="375">
        <v>10175</v>
      </c>
      <c r="AK49" s="375">
        <v>3870</v>
      </c>
      <c r="AL49" s="375">
        <v>4574</v>
      </c>
      <c r="AM49" s="375">
        <v>5045</v>
      </c>
      <c r="AN49" s="375">
        <v>5601</v>
      </c>
      <c r="AO49" s="375">
        <v>3197</v>
      </c>
      <c r="AP49" s="375">
        <v>3187</v>
      </c>
      <c r="AQ49" s="375">
        <v>946</v>
      </c>
      <c r="AR49" s="375">
        <v>998</v>
      </c>
      <c r="AS49" s="375">
        <v>2233</v>
      </c>
      <c r="AT49" s="375">
        <v>2189</v>
      </c>
      <c r="AU49" s="375">
        <v>947</v>
      </c>
      <c r="AV49" s="375">
        <v>979</v>
      </c>
      <c r="AW49" s="375">
        <v>947</v>
      </c>
      <c r="AX49" s="375">
        <v>979</v>
      </c>
      <c r="AY49" s="375"/>
      <c r="AZ49" s="375"/>
      <c r="BA49" s="375"/>
      <c r="BB49" s="375"/>
    </row>
    <row r="50" spans="1:54" s="228" customFormat="1" x14ac:dyDescent="0.25">
      <c r="A50" s="229">
        <f t="shared" si="0"/>
        <v>40</v>
      </c>
      <c r="B50" s="144" t="s">
        <v>224</v>
      </c>
      <c r="C50" s="370">
        <v>38076</v>
      </c>
      <c r="D50" s="370">
        <v>37565</v>
      </c>
      <c r="E50" s="370">
        <v>8242</v>
      </c>
      <c r="F50" s="370">
        <v>8097</v>
      </c>
      <c r="G50" s="370">
        <v>1214</v>
      </c>
      <c r="H50" s="370">
        <v>1311</v>
      </c>
      <c r="I50" s="370">
        <v>28617</v>
      </c>
      <c r="J50" s="370">
        <v>28157</v>
      </c>
      <c r="K50" s="370">
        <v>11408</v>
      </c>
      <c r="L50" s="370">
        <v>14364</v>
      </c>
      <c r="M50" s="370">
        <v>6566</v>
      </c>
      <c r="N50" s="370">
        <v>9163</v>
      </c>
      <c r="O50" s="370">
        <v>4842</v>
      </c>
      <c r="P50" s="370">
        <v>5201</v>
      </c>
      <c r="Q50" s="370">
        <v>3578</v>
      </c>
      <c r="R50" s="370">
        <v>4272</v>
      </c>
      <c r="S50" s="370">
        <v>1642</v>
      </c>
      <c r="T50" s="370">
        <v>1732</v>
      </c>
      <c r="U50" s="370">
        <v>2116</v>
      </c>
      <c r="V50" s="370">
        <v>2540</v>
      </c>
      <c r="W50" s="370">
        <v>6540</v>
      </c>
      <c r="X50" s="370">
        <v>7345</v>
      </c>
      <c r="Y50" s="370">
        <v>4203</v>
      </c>
      <c r="Z50" s="370">
        <v>4582</v>
      </c>
      <c r="AA50" s="370">
        <v>2337</v>
      </c>
      <c r="AB50" s="370">
        <v>2763</v>
      </c>
      <c r="AC50" s="370">
        <v>1110</v>
      </c>
      <c r="AD50" s="370">
        <v>1036</v>
      </c>
      <c r="AE50" s="369">
        <v>721</v>
      </c>
      <c r="AF50" s="370">
        <v>694</v>
      </c>
      <c r="AG50" s="369">
        <v>389</v>
      </c>
      <c r="AH50" s="370">
        <v>342</v>
      </c>
      <c r="AI50" s="370">
        <v>9287</v>
      </c>
      <c r="AJ50" s="370">
        <v>9066</v>
      </c>
      <c r="AK50" s="370">
        <v>3542</v>
      </c>
      <c r="AL50" s="370">
        <v>3345</v>
      </c>
      <c r="AM50" s="370">
        <v>5745</v>
      </c>
      <c r="AN50" s="370">
        <v>5721</v>
      </c>
      <c r="AO50" s="370">
        <v>2780</v>
      </c>
      <c r="AP50" s="370">
        <v>2937</v>
      </c>
      <c r="AQ50" s="370">
        <v>26</v>
      </c>
      <c r="AR50" s="370">
        <v>26</v>
      </c>
      <c r="AS50" s="370">
        <v>2754</v>
      </c>
      <c r="AT50" s="370">
        <v>2911</v>
      </c>
      <c r="AU50" s="369"/>
      <c r="AV50" s="369"/>
      <c r="AW50" s="369"/>
      <c r="AX50" s="369"/>
      <c r="AY50" s="369"/>
      <c r="AZ50" s="369"/>
      <c r="BA50" s="369"/>
      <c r="BB50" s="369"/>
    </row>
    <row r="51" spans="1:54" ht="30" x14ac:dyDescent="0.25">
      <c r="A51" s="17">
        <f t="shared" si="0"/>
        <v>41</v>
      </c>
      <c r="B51" s="144" t="s">
        <v>225</v>
      </c>
      <c r="C51" s="372">
        <v>11715</v>
      </c>
      <c r="D51" s="372">
        <v>11824</v>
      </c>
      <c r="E51" s="372">
        <v>3214</v>
      </c>
      <c r="F51" s="372">
        <v>3242</v>
      </c>
      <c r="G51" s="372">
        <v>377</v>
      </c>
      <c r="H51" s="372">
        <v>457</v>
      </c>
      <c r="I51" s="372">
        <v>8124</v>
      </c>
      <c r="J51" s="372">
        <v>8125</v>
      </c>
      <c r="K51" s="371">
        <v>4322</v>
      </c>
      <c r="L51" s="371">
        <v>3035</v>
      </c>
      <c r="M51" s="371">
        <v>1314</v>
      </c>
      <c r="N51" s="371">
        <v>1398</v>
      </c>
      <c r="O51" s="371">
        <v>3008</v>
      </c>
      <c r="P51" s="371">
        <v>1637</v>
      </c>
      <c r="Q51" s="371">
        <v>1687</v>
      </c>
      <c r="R51" s="371">
        <v>1159</v>
      </c>
      <c r="S51" s="371">
        <v>715</v>
      </c>
      <c r="T51" s="371">
        <v>701</v>
      </c>
      <c r="U51" s="371">
        <v>972</v>
      </c>
      <c r="V51" s="371">
        <v>458</v>
      </c>
      <c r="W51" s="371">
        <v>882</v>
      </c>
      <c r="X51" s="371">
        <v>1103</v>
      </c>
      <c r="Y51" s="371">
        <v>126</v>
      </c>
      <c r="Z51" s="371">
        <v>502</v>
      </c>
      <c r="AA51" s="371">
        <v>756</v>
      </c>
      <c r="AB51" s="371">
        <v>601</v>
      </c>
      <c r="AC51" s="371">
        <v>732</v>
      </c>
      <c r="AD51" s="371">
        <v>773</v>
      </c>
      <c r="AE51" s="371">
        <v>714</v>
      </c>
      <c r="AF51" s="371">
        <v>447</v>
      </c>
      <c r="AG51" s="371">
        <v>18</v>
      </c>
      <c r="AH51" s="371">
        <v>326</v>
      </c>
      <c r="AI51" s="371">
        <v>3382</v>
      </c>
      <c r="AJ51" s="371">
        <v>3151</v>
      </c>
      <c r="AK51" s="371">
        <v>841</v>
      </c>
      <c r="AL51" s="371">
        <v>657</v>
      </c>
      <c r="AM51" s="371">
        <v>2541</v>
      </c>
      <c r="AN51" s="371">
        <v>2494</v>
      </c>
      <c r="AO51" s="371">
        <v>533</v>
      </c>
      <c r="AP51" s="371">
        <v>851</v>
      </c>
      <c r="AQ51" s="371">
        <v>317</v>
      </c>
      <c r="AR51" s="371">
        <v>520</v>
      </c>
      <c r="AS51" s="371">
        <v>216</v>
      </c>
      <c r="AT51" s="371">
        <v>331</v>
      </c>
      <c r="AU51" s="371">
        <v>884</v>
      </c>
      <c r="AV51" s="371">
        <v>1478</v>
      </c>
      <c r="AW51" s="371">
        <v>884</v>
      </c>
      <c r="AX51" s="371">
        <v>1478</v>
      </c>
      <c r="AY51" s="371"/>
      <c r="AZ51" s="371"/>
      <c r="BA51" s="371"/>
      <c r="BB51" s="371"/>
    </row>
    <row r="52" spans="1:54" ht="30" x14ac:dyDescent="0.25">
      <c r="A52" s="17">
        <f t="shared" si="0"/>
        <v>42</v>
      </c>
      <c r="B52" s="144" t="s">
        <v>226</v>
      </c>
      <c r="C52" s="351">
        <v>10310</v>
      </c>
      <c r="D52" s="351">
        <v>10225</v>
      </c>
      <c r="E52" s="351">
        <v>1324</v>
      </c>
      <c r="F52" s="351">
        <v>1272</v>
      </c>
      <c r="G52" s="351">
        <v>264</v>
      </c>
      <c r="H52" s="351">
        <v>269</v>
      </c>
      <c r="I52" s="351">
        <v>8722</v>
      </c>
      <c r="J52" s="351">
        <v>8684</v>
      </c>
      <c r="K52" s="350">
        <v>3414</v>
      </c>
      <c r="L52" s="350">
        <v>3466</v>
      </c>
      <c r="M52" s="350">
        <v>1258</v>
      </c>
      <c r="N52" s="350">
        <v>1554</v>
      </c>
      <c r="O52" s="350">
        <v>2156</v>
      </c>
      <c r="P52" s="350">
        <v>1912</v>
      </c>
      <c r="Q52" s="350">
        <v>1369</v>
      </c>
      <c r="R52" s="350">
        <v>1846</v>
      </c>
      <c r="S52" s="350">
        <v>373</v>
      </c>
      <c r="T52" s="350">
        <v>581</v>
      </c>
      <c r="U52" s="350">
        <v>996</v>
      </c>
      <c r="V52" s="350">
        <v>1265</v>
      </c>
      <c r="W52" s="350">
        <v>546</v>
      </c>
      <c r="X52" s="350">
        <v>670</v>
      </c>
      <c r="Y52" s="350">
        <v>228</v>
      </c>
      <c r="Z52" s="350">
        <v>306</v>
      </c>
      <c r="AA52" s="350">
        <v>318</v>
      </c>
      <c r="AB52" s="350">
        <v>364</v>
      </c>
      <c r="AC52" s="350">
        <v>17</v>
      </c>
      <c r="AD52" s="350">
        <v>64</v>
      </c>
      <c r="AE52" s="350">
        <v>17</v>
      </c>
      <c r="AF52" s="350">
        <v>64</v>
      </c>
      <c r="AG52" s="350"/>
      <c r="AH52" s="350"/>
      <c r="AI52" s="350">
        <v>4166</v>
      </c>
      <c r="AJ52" s="350">
        <v>4416</v>
      </c>
      <c r="AK52" s="350">
        <v>1442</v>
      </c>
      <c r="AL52" s="350">
        <v>1871</v>
      </c>
      <c r="AM52" s="350">
        <v>2724</v>
      </c>
      <c r="AN52" s="350">
        <v>2545</v>
      </c>
      <c r="AO52" s="350">
        <v>1348</v>
      </c>
      <c r="AP52" s="350">
        <v>1207</v>
      </c>
      <c r="AQ52" s="350">
        <v>327</v>
      </c>
      <c r="AR52" s="350">
        <v>306</v>
      </c>
      <c r="AS52" s="350">
        <v>1017</v>
      </c>
      <c r="AT52" s="350">
        <v>901</v>
      </c>
      <c r="AU52" s="350">
        <v>958</v>
      </c>
      <c r="AV52" s="350">
        <v>1003</v>
      </c>
      <c r="AW52" s="350">
        <v>386</v>
      </c>
      <c r="AX52" s="350">
        <v>384</v>
      </c>
      <c r="AY52" s="350">
        <v>572</v>
      </c>
      <c r="AZ52" s="350">
        <v>619</v>
      </c>
      <c r="BA52" s="350"/>
      <c r="BB52" s="350"/>
    </row>
    <row r="53" spans="1:54" x14ac:dyDescent="0.25">
      <c r="A53" s="17">
        <f t="shared" si="0"/>
        <v>43</v>
      </c>
      <c r="B53" s="144" t="s">
        <v>227</v>
      </c>
      <c r="C53" s="380">
        <v>2624</v>
      </c>
      <c r="D53" s="380">
        <v>2566</v>
      </c>
      <c r="E53" s="380">
        <v>673</v>
      </c>
      <c r="F53" s="380">
        <v>659</v>
      </c>
      <c r="G53" s="380">
        <v>87</v>
      </c>
      <c r="H53" s="380">
        <v>98</v>
      </c>
      <c r="I53" s="380">
        <v>1864</v>
      </c>
      <c r="J53" s="380">
        <v>1809</v>
      </c>
      <c r="K53" s="379">
        <v>1625</v>
      </c>
      <c r="L53" s="379">
        <v>1747</v>
      </c>
      <c r="M53" s="379">
        <v>1035</v>
      </c>
      <c r="N53" s="379">
        <v>1065</v>
      </c>
      <c r="O53" s="379">
        <v>590</v>
      </c>
      <c r="P53" s="379">
        <v>682</v>
      </c>
      <c r="Q53" s="379">
        <v>257</v>
      </c>
      <c r="R53" s="379">
        <v>263</v>
      </c>
      <c r="S53" s="379">
        <v>175</v>
      </c>
      <c r="T53" s="379">
        <v>162</v>
      </c>
      <c r="U53" s="379">
        <v>82</v>
      </c>
      <c r="V53" s="379">
        <v>101</v>
      </c>
      <c r="W53" s="379"/>
      <c r="X53" s="379"/>
      <c r="Y53" s="379"/>
      <c r="Z53" s="379"/>
      <c r="AA53" s="379"/>
      <c r="AB53" s="379"/>
      <c r="AC53" s="379"/>
      <c r="AD53" s="379"/>
      <c r="AE53" s="379"/>
      <c r="AF53" s="379"/>
      <c r="AG53" s="379"/>
      <c r="AH53" s="379"/>
      <c r="AI53" s="379">
        <v>1602</v>
      </c>
      <c r="AJ53" s="379">
        <v>1632</v>
      </c>
      <c r="AK53" s="379">
        <v>866</v>
      </c>
      <c r="AL53" s="379">
        <v>749</v>
      </c>
      <c r="AM53" s="379">
        <v>736</v>
      </c>
      <c r="AN53" s="379">
        <v>883</v>
      </c>
      <c r="AO53" s="379">
        <v>555</v>
      </c>
      <c r="AP53" s="379">
        <v>446</v>
      </c>
      <c r="AQ53" s="379">
        <v>201</v>
      </c>
      <c r="AR53" s="379">
        <v>111</v>
      </c>
      <c r="AS53" s="379">
        <v>354</v>
      </c>
      <c r="AT53" s="379">
        <v>335</v>
      </c>
      <c r="AU53" s="379">
        <v>26</v>
      </c>
      <c r="AV53" s="379">
        <v>101</v>
      </c>
      <c r="AW53" s="379">
        <v>26</v>
      </c>
      <c r="AX53" s="379">
        <v>101</v>
      </c>
      <c r="AY53" s="379"/>
      <c r="AZ53" s="379"/>
      <c r="BA53" s="379"/>
      <c r="BB53" s="379"/>
    </row>
    <row r="54" spans="1:54" ht="30" x14ac:dyDescent="0.25">
      <c r="A54" s="17">
        <f t="shared" si="0"/>
        <v>44</v>
      </c>
      <c r="B54" s="144" t="s">
        <v>228</v>
      </c>
      <c r="C54" s="362">
        <v>11778</v>
      </c>
      <c r="D54" s="362">
        <v>11496</v>
      </c>
      <c r="E54" s="362">
        <v>2205</v>
      </c>
      <c r="F54" s="362">
        <v>2146</v>
      </c>
      <c r="G54" s="362">
        <v>420</v>
      </c>
      <c r="H54" s="362">
        <v>464</v>
      </c>
      <c r="I54" s="362">
        <v>9153</v>
      </c>
      <c r="J54" s="362">
        <v>8886</v>
      </c>
      <c r="K54" s="361">
        <v>6206</v>
      </c>
      <c r="L54" s="361">
        <v>6324</v>
      </c>
      <c r="M54" s="360">
        <v>1674</v>
      </c>
      <c r="N54" s="361">
        <v>1985</v>
      </c>
      <c r="O54" s="360">
        <v>4532</v>
      </c>
      <c r="P54" s="361">
        <v>4339</v>
      </c>
      <c r="Q54" s="360">
        <v>2185</v>
      </c>
      <c r="R54" s="361">
        <v>2375</v>
      </c>
      <c r="S54" s="360">
        <v>393</v>
      </c>
      <c r="T54" s="361">
        <v>467</v>
      </c>
      <c r="U54" s="360">
        <v>1792</v>
      </c>
      <c r="V54" s="361">
        <v>1908</v>
      </c>
      <c r="W54" s="360">
        <v>1373</v>
      </c>
      <c r="X54" s="360">
        <v>1864</v>
      </c>
      <c r="Y54" s="360">
        <v>311</v>
      </c>
      <c r="Z54" s="360">
        <v>834</v>
      </c>
      <c r="AA54" s="360">
        <v>1062</v>
      </c>
      <c r="AB54" s="360">
        <v>1030</v>
      </c>
      <c r="AC54" s="360">
        <v>281</v>
      </c>
      <c r="AD54" s="360">
        <v>306</v>
      </c>
      <c r="AE54" s="360">
        <v>238</v>
      </c>
      <c r="AF54" s="360">
        <v>265</v>
      </c>
      <c r="AG54" s="360">
        <v>43</v>
      </c>
      <c r="AH54" s="360">
        <v>41</v>
      </c>
      <c r="AI54" s="360">
        <v>2838</v>
      </c>
      <c r="AJ54" s="361">
        <v>3795</v>
      </c>
      <c r="AK54" s="360">
        <v>341</v>
      </c>
      <c r="AL54" s="361">
        <v>537</v>
      </c>
      <c r="AM54" s="360">
        <v>2497</v>
      </c>
      <c r="AN54" s="361">
        <v>3258</v>
      </c>
      <c r="AO54" s="360">
        <v>1375</v>
      </c>
      <c r="AP54" s="360">
        <v>1416</v>
      </c>
      <c r="AQ54" s="360">
        <v>305</v>
      </c>
      <c r="AR54" s="360">
        <v>393</v>
      </c>
      <c r="AS54" s="360">
        <v>1070</v>
      </c>
      <c r="AT54" s="360">
        <v>1023</v>
      </c>
      <c r="AU54" s="360">
        <v>985</v>
      </c>
      <c r="AV54" s="361">
        <v>889</v>
      </c>
      <c r="AW54" s="361">
        <v>985</v>
      </c>
      <c r="AX54" s="361">
        <v>889</v>
      </c>
      <c r="AY54" s="361"/>
      <c r="AZ54" s="361"/>
      <c r="BA54" s="361"/>
      <c r="BB54" s="361"/>
    </row>
    <row r="55" spans="1:54" x14ac:dyDescent="0.25">
      <c r="A55" s="17">
        <f t="shared" si="0"/>
        <v>45</v>
      </c>
      <c r="B55" s="158" t="s">
        <v>229</v>
      </c>
      <c r="C55" s="320">
        <v>4692</v>
      </c>
      <c r="D55" s="320">
        <v>4547</v>
      </c>
      <c r="E55" s="320">
        <v>822</v>
      </c>
      <c r="F55" s="320">
        <v>829</v>
      </c>
      <c r="G55" s="320">
        <v>157</v>
      </c>
      <c r="H55" s="320">
        <v>169</v>
      </c>
      <c r="I55" s="320">
        <v>3713</v>
      </c>
      <c r="J55" s="320">
        <v>3579</v>
      </c>
      <c r="K55" s="319">
        <v>3394</v>
      </c>
      <c r="L55" s="319">
        <v>3446</v>
      </c>
      <c r="M55" s="319">
        <v>1634</v>
      </c>
      <c r="N55" s="319">
        <v>1297</v>
      </c>
      <c r="O55" s="319">
        <v>1760</v>
      </c>
      <c r="P55" s="319">
        <v>2149</v>
      </c>
      <c r="Q55" s="319">
        <v>2490</v>
      </c>
      <c r="R55" s="319">
        <v>2046</v>
      </c>
      <c r="S55" s="319">
        <v>917</v>
      </c>
      <c r="T55" s="319">
        <v>837</v>
      </c>
      <c r="U55" s="319">
        <v>1573</v>
      </c>
      <c r="V55" s="319">
        <v>1209</v>
      </c>
      <c r="W55" s="319">
        <v>405</v>
      </c>
      <c r="X55" s="319">
        <v>446</v>
      </c>
      <c r="Y55" s="319">
        <v>98</v>
      </c>
      <c r="Z55" s="319">
        <v>92</v>
      </c>
      <c r="AA55" s="319">
        <v>307</v>
      </c>
      <c r="AB55" s="319">
        <v>354</v>
      </c>
      <c r="AC55" s="319">
        <v>910</v>
      </c>
      <c r="AD55" s="319">
        <v>926</v>
      </c>
      <c r="AE55" s="319">
        <v>230</v>
      </c>
      <c r="AF55" s="319">
        <v>224</v>
      </c>
      <c r="AG55" s="319">
        <v>680</v>
      </c>
      <c r="AH55" s="319">
        <v>702</v>
      </c>
      <c r="AI55" s="319">
        <v>4913</v>
      </c>
      <c r="AJ55" s="319">
        <v>4776</v>
      </c>
      <c r="AK55" s="319">
        <v>1629</v>
      </c>
      <c r="AL55" s="319">
        <v>1547</v>
      </c>
      <c r="AM55" s="319">
        <v>3284</v>
      </c>
      <c r="AN55" s="319">
        <v>3229</v>
      </c>
      <c r="AO55" s="319"/>
      <c r="AP55" s="319"/>
      <c r="AQ55" s="319"/>
      <c r="AR55" s="319"/>
      <c r="AS55" s="319"/>
      <c r="AT55" s="319"/>
      <c r="AU55" s="319">
        <v>252</v>
      </c>
      <c r="AV55" s="319">
        <v>264</v>
      </c>
      <c r="AW55" s="319"/>
      <c r="AX55" s="319"/>
      <c r="AY55" s="319"/>
      <c r="AZ55" s="319"/>
      <c r="BA55" s="319"/>
      <c r="BB55" s="319"/>
    </row>
    <row r="56" spans="1:54" ht="30" x14ac:dyDescent="0.25">
      <c r="A56" s="17">
        <f t="shared" si="0"/>
        <v>46</v>
      </c>
      <c r="B56" s="135" t="s">
        <v>230</v>
      </c>
      <c r="C56" s="246"/>
      <c r="D56" s="246"/>
      <c r="E56" s="246"/>
      <c r="F56" s="246"/>
      <c r="G56" s="246"/>
      <c r="H56" s="246"/>
      <c r="I56" s="246"/>
      <c r="J56" s="246"/>
      <c r="K56" s="246"/>
      <c r="L56" s="155"/>
      <c r="M56" s="155"/>
      <c r="N56" s="155"/>
      <c r="O56" s="155"/>
      <c r="P56" s="155"/>
      <c r="Q56" s="155"/>
      <c r="R56" s="155"/>
      <c r="S56" s="155"/>
      <c r="T56" s="230"/>
      <c r="U56" s="155"/>
      <c r="V56" s="155"/>
      <c r="W56" s="155"/>
      <c r="X56" s="280"/>
      <c r="Y56" s="155"/>
      <c r="Z56" s="230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5"/>
      <c r="AW56" s="155"/>
      <c r="AX56" s="155"/>
      <c r="AY56" s="155"/>
      <c r="AZ56" s="155"/>
      <c r="BA56" s="155"/>
      <c r="BB56" s="155"/>
    </row>
    <row r="57" spans="1:54" ht="45" x14ac:dyDescent="0.25">
      <c r="A57" s="17">
        <f t="shared" si="0"/>
        <v>47</v>
      </c>
      <c r="B57" s="142" t="s">
        <v>298</v>
      </c>
      <c r="C57" s="359"/>
      <c r="D57" s="359"/>
      <c r="E57" s="359"/>
      <c r="F57" s="359"/>
      <c r="G57" s="359"/>
      <c r="H57" s="359"/>
      <c r="I57" s="359"/>
      <c r="J57" s="359"/>
      <c r="K57" s="358">
        <v>95</v>
      </c>
      <c r="L57" s="358">
        <v>130</v>
      </c>
      <c r="M57" s="358">
        <v>10</v>
      </c>
      <c r="N57" s="358">
        <v>10</v>
      </c>
      <c r="O57" s="358">
        <v>85</v>
      </c>
      <c r="P57" s="358">
        <v>120</v>
      </c>
      <c r="Q57" s="358">
        <v>34</v>
      </c>
      <c r="R57" s="358">
        <v>100</v>
      </c>
      <c r="S57" s="358">
        <v>5</v>
      </c>
      <c r="T57" s="358">
        <v>6</v>
      </c>
      <c r="U57" s="358">
        <v>29</v>
      </c>
      <c r="V57" s="358">
        <v>94</v>
      </c>
      <c r="W57" s="358">
        <v>104</v>
      </c>
      <c r="X57" s="358">
        <v>26</v>
      </c>
      <c r="Y57" s="358">
        <v>0</v>
      </c>
      <c r="Z57" s="358">
        <v>0</v>
      </c>
      <c r="AA57" s="358">
        <v>104</v>
      </c>
      <c r="AB57" s="358">
        <v>26</v>
      </c>
      <c r="AC57" s="358"/>
      <c r="AD57" s="358">
        <v>4</v>
      </c>
      <c r="AE57" s="358"/>
      <c r="AF57" s="358">
        <v>4</v>
      </c>
      <c r="AG57" s="358"/>
      <c r="AH57" s="358"/>
      <c r="AI57" s="358">
        <v>34</v>
      </c>
      <c r="AJ57" s="358">
        <v>100</v>
      </c>
      <c r="AK57" s="358">
        <v>5</v>
      </c>
      <c r="AL57" s="358">
        <v>6</v>
      </c>
      <c r="AM57" s="358">
        <v>29</v>
      </c>
      <c r="AN57" s="358">
        <v>94</v>
      </c>
      <c r="AO57" s="358">
        <v>124</v>
      </c>
      <c r="AP57" s="358">
        <v>105</v>
      </c>
      <c r="AQ57" s="358">
        <v>5</v>
      </c>
      <c r="AR57" s="358">
        <v>2</v>
      </c>
      <c r="AS57" s="358">
        <v>119</v>
      </c>
      <c r="AT57" s="358">
        <v>103</v>
      </c>
      <c r="AU57" s="358">
        <v>2</v>
      </c>
      <c r="AV57" s="358">
        <v>6</v>
      </c>
      <c r="AW57" s="358">
        <v>2</v>
      </c>
      <c r="AX57" s="358">
        <v>6</v>
      </c>
      <c r="AY57" s="358"/>
      <c r="AZ57" s="358"/>
      <c r="BA57" s="358"/>
      <c r="BB57" s="358"/>
    </row>
    <row r="58" spans="1:54" ht="30" x14ac:dyDescent="0.25">
      <c r="A58" s="17">
        <f t="shared" si="0"/>
        <v>48</v>
      </c>
      <c r="B58" s="158" t="s">
        <v>231</v>
      </c>
      <c r="C58" s="328">
        <v>5023</v>
      </c>
      <c r="D58" s="328">
        <v>5204</v>
      </c>
      <c r="E58" s="328"/>
      <c r="F58" s="328"/>
      <c r="G58" s="328"/>
      <c r="H58" s="328"/>
      <c r="I58" s="328">
        <v>5023</v>
      </c>
      <c r="J58" s="328">
        <v>5204</v>
      </c>
      <c r="K58" s="327">
        <v>987</v>
      </c>
      <c r="L58" s="327">
        <v>916</v>
      </c>
      <c r="M58" s="327">
        <v>57</v>
      </c>
      <c r="N58" s="327">
        <v>69</v>
      </c>
      <c r="O58" s="327">
        <v>930</v>
      </c>
      <c r="P58" s="327">
        <v>847</v>
      </c>
      <c r="Q58" s="327">
        <v>803</v>
      </c>
      <c r="R58" s="327">
        <v>871</v>
      </c>
      <c r="S58" s="327">
        <v>49</v>
      </c>
      <c r="T58" s="327">
        <v>48</v>
      </c>
      <c r="U58" s="327">
        <v>754</v>
      </c>
      <c r="V58" s="327">
        <v>823</v>
      </c>
      <c r="W58" s="327">
        <v>453</v>
      </c>
      <c r="X58" s="327">
        <v>411</v>
      </c>
      <c r="Y58" s="327">
        <v>36</v>
      </c>
      <c r="Z58" s="327">
        <v>5</v>
      </c>
      <c r="AA58" s="327">
        <v>417</v>
      </c>
      <c r="AB58" s="327">
        <v>406</v>
      </c>
      <c r="AC58" s="327">
        <v>82</v>
      </c>
      <c r="AD58" s="327">
        <v>43</v>
      </c>
      <c r="AE58" s="327">
        <v>25</v>
      </c>
      <c r="AF58" s="327">
        <v>1</v>
      </c>
      <c r="AG58" s="327">
        <v>57</v>
      </c>
      <c r="AH58" s="327">
        <v>42</v>
      </c>
      <c r="AI58" s="327">
        <v>1085</v>
      </c>
      <c r="AJ58" s="327">
        <v>996</v>
      </c>
      <c r="AK58" s="327">
        <v>88</v>
      </c>
      <c r="AL58" s="327">
        <v>96</v>
      </c>
      <c r="AM58" s="327">
        <v>997</v>
      </c>
      <c r="AN58" s="327">
        <v>900</v>
      </c>
      <c r="AO58" s="327">
        <v>34</v>
      </c>
      <c r="AP58" s="327">
        <v>52</v>
      </c>
      <c r="AQ58" s="327">
        <v>6</v>
      </c>
      <c r="AR58" s="327">
        <v>25</v>
      </c>
      <c r="AS58" s="327">
        <v>28</v>
      </c>
      <c r="AT58" s="327">
        <v>27</v>
      </c>
      <c r="AU58" s="327">
        <v>440</v>
      </c>
      <c r="AV58" s="327">
        <v>389</v>
      </c>
      <c r="AW58" s="327">
        <v>440</v>
      </c>
      <c r="AX58" s="327">
        <v>389</v>
      </c>
      <c r="AY58" s="327"/>
      <c r="AZ58" s="327"/>
      <c r="BA58" s="327"/>
      <c r="BB58" s="327"/>
    </row>
    <row r="59" spans="1:54" ht="30" x14ac:dyDescent="0.25">
      <c r="A59" s="17">
        <f t="shared" si="0"/>
        <v>49</v>
      </c>
      <c r="B59" s="144" t="s">
        <v>232</v>
      </c>
      <c r="C59" s="347">
        <v>1703</v>
      </c>
      <c r="D59" s="347">
        <v>1580</v>
      </c>
      <c r="E59" s="347">
        <v>71</v>
      </c>
      <c r="F59" s="347">
        <v>22</v>
      </c>
      <c r="G59" s="347">
        <v>33</v>
      </c>
      <c r="H59" s="347">
        <v>18</v>
      </c>
      <c r="I59" s="347">
        <v>1599</v>
      </c>
      <c r="J59" s="347">
        <v>1540</v>
      </c>
      <c r="K59" s="347">
        <v>10437</v>
      </c>
      <c r="L59" s="347">
        <v>29329</v>
      </c>
      <c r="M59" s="347">
        <v>104</v>
      </c>
      <c r="N59" s="347">
        <v>53</v>
      </c>
      <c r="O59" s="347">
        <v>10333</v>
      </c>
      <c r="P59" s="347">
        <v>29276</v>
      </c>
      <c r="Q59" s="347">
        <v>339</v>
      </c>
      <c r="R59" s="347">
        <v>502</v>
      </c>
      <c r="S59" s="347">
        <v>0</v>
      </c>
      <c r="T59" s="347">
        <v>0</v>
      </c>
      <c r="U59" s="347">
        <v>339</v>
      </c>
      <c r="V59" s="347">
        <v>502</v>
      </c>
      <c r="W59" s="347">
        <v>0</v>
      </c>
      <c r="X59" s="347">
        <v>0</v>
      </c>
      <c r="Y59" s="347">
        <v>0</v>
      </c>
      <c r="Z59" s="347">
        <v>0</v>
      </c>
      <c r="AA59" s="347">
        <v>0</v>
      </c>
      <c r="AB59" s="347">
        <v>0</v>
      </c>
      <c r="AC59" s="347">
        <v>0</v>
      </c>
      <c r="AD59" s="347">
        <v>0</v>
      </c>
      <c r="AE59" s="347">
        <v>0</v>
      </c>
      <c r="AF59" s="347">
        <v>0</v>
      </c>
      <c r="AG59" s="347">
        <v>0</v>
      </c>
      <c r="AH59" s="347">
        <v>0</v>
      </c>
      <c r="AI59" s="347">
        <v>962</v>
      </c>
      <c r="AJ59" s="347">
        <v>901</v>
      </c>
      <c r="AK59" s="347">
        <v>23</v>
      </c>
      <c r="AL59" s="347">
        <v>29</v>
      </c>
      <c r="AM59" s="347">
        <v>939</v>
      </c>
      <c r="AN59" s="347">
        <v>872</v>
      </c>
      <c r="AO59" s="347">
        <v>337</v>
      </c>
      <c r="AP59" s="347">
        <v>427</v>
      </c>
      <c r="AQ59" s="347">
        <v>59</v>
      </c>
      <c r="AR59" s="347">
        <v>0</v>
      </c>
      <c r="AS59" s="347">
        <v>278</v>
      </c>
      <c r="AT59" s="347">
        <v>427</v>
      </c>
      <c r="AU59" s="347">
        <v>50</v>
      </c>
      <c r="AV59" s="347">
        <v>57</v>
      </c>
      <c r="AW59" s="347">
        <v>50</v>
      </c>
      <c r="AX59" s="347">
        <v>57</v>
      </c>
      <c r="AY59" s="347">
        <v>0</v>
      </c>
      <c r="AZ59" s="347">
        <v>0</v>
      </c>
      <c r="BA59" s="347">
        <v>0</v>
      </c>
      <c r="BB59" s="347">
        <v>0</v>
      </c>
    </row>
    <row r="60" spans="1:54" ht="30" x14ac:dyDescent="0.25">
      <c r="A60" s="17">
        <f t="shared" si="0"/>
        <v>50</v>
      </c>
      <c r="B60" s="144" t="s">
        <v>233</v>
      </c>
      <c r="C60" s="297"/>
      <c r="D60" s="297"/>
      <c r="E60" s="297"/>
      <c r="F60" s="297"/>
      <c r="G60" s="297"/>
      <c r="H60" s="297"/>
      <c r="I60" s="297"/>
      <c r="J60" s="297"/>
      <c r="K60" s="296">
        <v>54</v>
      </c>
      <c r="L60" s="296">
        <v>46</v>
      </c>
      <c r="M60" s="296"/>
      <c r="N60" s="296"/>
      <c r="O60" s="296">
        <v>54</v>
      </c>
      <c r="P60" s="296">
        <v>46</v>
      </c>
      <c r="Q60" s="296">
        <v>15</v>
      </c>
      <c r="R60" s="296">
        <v>23</v>
      </c>
      <c r="S60" s="296"/>
      <c r="T60" s="296"/>
      <c r="U60" s="296">
        <v>15</v>
      </c>
      <c r="V60" s="296">
        <v>23</v>
      </c>
      <c r="W60" s="296"/>
      <c r="X60" s="296"/>
      <c r="Y60" s="296"/>
      <c r="Z60" s="296"/>
      <c r="AA60" s="296"/>
      <c r="AB60" s="296"/>
      <c r="AC60" s="296"/>
      <c r="AD60" s="296"/>
      <c r="AE60" s="296"/>
      <c r="AF60" s="296"/>
      <c r="AG60" s="296"/>
      <c r="AH60" s="296"/>
      <c r="AI60" s="296">
        <v>198</v>
      </c>
      <c r="AJ60" s="296">
        <v>149</v>
      </c>
      <c r="AK60" s="296"/>
      <c r="AL60" s="296"/>
      <c r="AM60" s="296">
        <v>198</v>
      </c>
      <c r="AN60" s="296">
        <v>149</v>
      </c>
      <c r="AO60" s="296">
        <v>61</v>
      </c>
      <c r="AP60" s="296">
        <v>62</v>
      </c>
      <c r="AQ60" s="296"/>
      <c r="AR60" s="296"/>
      <c r="AS60" s="296">
        <v>61</v>
      </c>
      <c r="AT60" s="296">
        <v>62</v>
      </c>
      <c r="AU60" s="296"/>
      <c r="AV60" s="296"/>
      <c r="AW60" s="296"/>
      <c r="AX60" s="296"/>
      <c r="AY60" s="296"/>
      <c r="AZ60" s="296"/>
      <c r="BA60" s="296"/>
      <c r="BB60" s="296"/>
    </row>
    <row r="61" spans="1:54" ht="45" x14ac:dyDescent="0.25">
      <c r="A61" s="17">
        <v>53</v>
      </c>
      <c r="B61" s="143" t="s">
        <v>237</v>
      </c>
      <c r="C61" s="295"/>
      <c r="D61" s="295"/>
      <c r="E61" s="295"/>
      <c r="F61" s="295"/>
      <c r="G61" s="295"/>
      <c r="H61" s="295"/>
      <c r="I61" s="295"/>
      <c r="J61" s="295"/>
      <c r="K61" s="293"/>
      <c r="L61" s="293">
        <v>189</v>
      </c>
      <c r="M61" s="293"/>
      <c r="N61" s="293">
        <v>189</v>
      </c>
      <c r="O61" s="293"/>
      <c r="P61" s="293"/>
      <c r="Q61" s="293"/>
      <c r="R61" s="293">
        <v>96</v>
      </c>
      <c r="S61" s="293"/>
      <c r="T61" s="293">
        <v>96</v>
      </c>
      <c r="U61" s="293"/>
      <c r="V61" s="293"/>
      <c r="W61" s="293"/>
      <c r="X61" s="293">
        <v>6</v>
      </c>
      <c r="Y61" s="293"/>
      <c r="Z61" s="293">
        <v>6</v>
      </c>
      <c r="AA61" s="293"/>
      <c r="AB61" s="293"/>
      <c r="AC61" s="293"/>
      <c r="AD61" s="293">
        <v>4</v>
      </c>
      <c r="AE61" s="293"/>
      <c r="AF61" s="293">
        <v>4</v>
      </c>
      <c r="AG61" s="293"/>
      <c r="AH61" s="293"/>
      <c r="AI61" s="293"/>
      <c r="AJ61" s="293">
        <v>329</v>
      </c>
      <c r="AK61" s="293"/>
      <c r="AL61" s="293">
        <v>329</v>
      </c>
      <c r="AM61" s="293"/>
      <c r="AN61" s="293"/>
      <c r="AO61" s="293"/>
      <c r="AP61" s="293">
        <v>92</v>
      </c>
      <c r="AQ61" s="293"/>
      <c r="AR61" s="293">
        <v>92</v>
      </c>
      <c r="AS61" s="293"/>
      <c r="AT61" s="293"/>
      <c r="AU61" s="293"/>
      <c r="AV61" s="293"/>
      <c r="AW61" s="293"/>
      <c r="AX61" s="293"/>
      <c r="AY61" s="293"/>
      <c r="AZ61" s="293"/>
      <c r="BA61" s="293"/>
      <c r="BB61" s="293"/>
    </row>
    <row r="62" spans="1:54" ht="28.5" x14ac:dyDescent="0.25">
      <c r="A62" s="140"/>
      <c r="B62" s="136" t="s">
        <v>234</v>
      </c>
      <c r="C62" s="257">
        <f>SUM(C26:C61)</f>
        <v>490674</v>
      </c>
      <c r="D62" s="257">
        <f t="shared" ref="D62:AT62" si="3">SUM(D26:D61)</f>
        <v>490499</v>
      </c>
      <c r="E62" s="257">
        <f t="shared" si="3"/>
        <v>98362</v>
      </c>
      <c r="F62" s="257">
        <f t="shared" si="3"/>
        <v>99114</v>
      </c>
      <c r="G62" s="257">
        <f t="shared" si="3"/>
        <v>15307</v>
      </c>
      <c r="H62" s="257">
        <f t="shared" si="3"/>
        <v>16299</v>
      </c>
      <c r="I62" s="257">
        <f t="shared" si="3"/>
        <v>376927</v>
      </c>
      <c r="J62" s="257">
        <f t="shared" si="3"/>
        <v>375089</v>
      </c>
      <c r="K62" s="257">
        <f t="shared" si="3"/>
        <v>220295</v>
      </c>
      <c r="L62" s="257">
        <f t="shared" si="3"/>
        <v>271971</v>
      </c>
      <c r="M62" s="257">
        <f t="shared" si="3"/>
        <v>92835</v>
      </c>
      <c r="N62" s="257">
        <f t="shared" si="3"/>
        <v>114034</v>
      </c>
      <c r="O62" s="257">
        <f t="shared" si="3"/>
        <v>127460</v>
      </c>
      <c r="P62" s="257">
        <f t="shared" si="3"/>
        <v>157937</v>
      </c>
      <c r="Q62" s="257">
        <f t="shared" si="3"/>
        <v>85203</v>
      </c>
      <c r="R62" s="257">
        <f t="shared" si="3"/>
        <v>84835</v>
      </c>
      <c r="S62" s="257">
        <f t="shared" si="3"/>
        <v>28415</v>
      </c>
      <c r="T62" s="257">
        <f t="shared" si="3"/>
        <v>31798</v>
      </c>
      <c r="U62" s="257">
        <f t="shared" si="3"/>
        <v>56968</v>
      </c>
      <c r="V62" s="257">
        <f t="shared" si="3"/>
        <v>53037</v>
      </c>
      <c r="W62" s="257">
        <f t="shared" si="3"/>
        <v>42093</v>
      </c>
      <c r="X62" s="257">
        <f t="shared" si="3"/>
        <v>48407</v>
      </c>
      <c r="Y62" s="257">
        <f t="shared" si="3"/>
        <v>20559</v>
      </c>
      <c r="Z62" s="257">
        <f t="shared" si="3"/>
        <v>28636</v>
      </c>
      <c r="AA62" s="257">
        <f t="shared" si="3"/>
        <v>21534</v>
      </c>
      <c r="AB62" s="257">
        <f t="shared" si="3"/>
        <v>19771</v>
      </c>
      <c r="AC62" s="257">
        <f t="shared" si="3"/>
        <v>14811</v>
      </c>
      <c r="AD62" s="257">
        <f t="shared" si="3"/>
        <v>14721</v>
      </c>
      <c r="AE62" s="257">
        <f t="shared" si="3"/>
        <v>8552</v>
      </c>
      <c r="AF62" s="257">
        <f t="shared" si="3"/>
        <v>11273</v>
      </c>
      <c r="AG62" s="257">
        <f t="shared" si="3"/>
        <v>6259</v>
      </c>
      <c r="AH62" s="257">
        <f t="shared" si="3"/>
        <v>3448</v>
      </c>
      <c r="AI62" s="257">
        <f t="shared" si="3"/>
        <v>239923</v>
      </c>
      <c r="AJ62" s="257">
        <f t="shared" si="3"/>
        <v>239013</v>
      </c>
      <c r="AK62" s="257">
        <f t="shared" si="3"/>
        <v>77487</v>
      </c>
      <c r="AL62" s="257">
        <f t="shared" si="3"/>
        <v>76591</v>
      </c>
      <c r="AM62" s="257">
        <f t="shared" si="3"/>
        <v>162436</v>
      </c>
      <c r="AN62" s="257">
        <f t="shared" si="3"/>
        <v>162422</v>
      </c>
      <c r="AO62" s="257">
        <f t="shared" si="3"/>
        <v>52934</v>
      </c>
      <c r="AP62" s="257">
        <f t="shared" si="3"/>
        <v>53162</v>
      </c>
      <c r="AQ62" s="257">
        <f t="shared" si="3"/>
        <v>15555</v>
      </c>
      <c r="AR62" s="257">
        <f t="shared" si="3"/>
        <v>15405</v>
      </c>
      <c r="AS62" s="257">
        <f t="shared" si="3"/>
        <v>37347</v>
      </c>
      <c r="AT62" s="257">
        <f t="shared" si="3"/>
        <v>37757</v>
      </c>
      <c r="AU62" s="257">
        <f t="shared" ref="AU62:BB62" si="4">SUM(AU26:AU61)</f>
        <v>64695</v>
      </c>
      <c r="AV62" s="257">
        <f t="shared" si="4"/>
        <v>71610</v>
      </c>
      <c r="AW62" s="257">
        <f t="shared" si="4"/>
        <v>45749</v>
      </c>
      <c r="AX62" s="257">
        <f t="shared" si="4"/>
        <v>61941</v>
      </c>
      <c r="AY62" s="257">
        <f t="shared" si="4"/>
        <v>9215</v>
      </c>
      <c r="AZ62" s="257">
        <f t="shared" si="4"/>
        <v>9201</v>
      </c>
      <c r="BA62" s="257">
        <f t="shared" si="4"/>
        <v>58</v>
      </c>
      <c r="BB62" s="257">
        <f t="shared" si="4"/>
        <v>192</v>
      </c>
    </row>
    <row r="63" spans="1:54" x14ac:dyDescent="0.25">
      <c r="A63" s="141"/>
      <c r="B63" s="137" t="s">
        <v>235</v>
      </c>
      <c r="C63" s="188">
        <f>C62+C25</f>
        <v>1607768</v>
      </c>
      <c r="D63" s="188">
        <f t="shared" ref="D63:BB63" si="5">D62+D25</f>
        <v>1631419</v>
      </c>
      <c r="E63" s="188">
        <f t="shared" si="5"/>
        <v>368123</v>
      </c>
      <c r="F63" s="188">
        <f t="shared" si="5"/>
        <v>371290</v>
      </c>
      <c r="G63" s="188">
        <f t="shared" si="5"/>
        <v>57077</v>
      </c>
      <c r="H63" s="188">
        <f t="shared" si="5"/>
        <v>61714</v>
      </c>
      <c r="I63" s="188">
        <f t="shared" si="5"/>
        <v>1182769</v>
      </c>
      <c r="J63" s="188">
        <f t="shared" si="5"/>
        <v>1198418</v>
      </c>
      <c r="K63" s="188">
        <f t="shared" si="5"/>
        <v>693887</v>
      </c>
      <c r="L63" s="188">
        <f t="shared" si="5"/>
        <v>703032</v>
      </c>
      <c r="M63" s="188">
        <f t="shared" si="5"/>
        <v>279991</v>
      </c>
      <c r="N63" s="188">
        <f t="shared" si="5"/>
        <v>282564</v>
      </c>
      <c r="O63" s="188">
        <f t="shared" si="5"/>
        <v>413896</v>
      </c>
      <c r="P63" s="188">
        <f t="shared" si="5"/>
        <v>420277</v>
      </c>
      <c r="Q63" s="188">
        <f t="shared" si="5"/>
        <v>329098</v>
      </c>
      <c r="R63" s="188">
        <f t="shared" si="5"/>
        <v>261387</v>
      </c>
      <c r="S63" s="188">
        <f t="shared" si="5"/>
        <v>130895</v>
      </c>
      <c r="T63" s="188">
        <f t="shared" si="5"/>
        <v>100088</v>
      </c>
      <c r="U63" s="188">
        <f t="shared" si="5"/>
        <v>198383</v>
      </c>
      <c r="V63" s="188">
        <f t="shared" si="5"/>
        <v>161299</v>
      </c>
      <c r="W63" s="188">
        <f t="shared" si="5"/>
        <v>130624</v>
      </c>
      <c r="X63" s="188">
        <f t="shared" si="5"/>
        <v>141462</v>
      </c>
      <c r="Y63" s="188">
        <f t="shared" si="5"/>
        <v>72453</v>
      </c>
      <c r="Z63" s="188">
        <f t="shared" si="5"/>
        <v>82616</v>
      </c>
      <c r="AA63" s="188">
        <f t="shared" si="5"/>
        <v>58172</v>
      </c>
      <c r="AB63" s="188">
        <f t="shared" si="5"/>
        <v>58846</v>
      </c>
      <c r="AC63" s="188">
        <f t="shared" si="5"/>
        <v>47011</v>
      </c>
      <c r="AD63" s="188">
        <f t="shared" si="5"/>
        <v>45725</v>
      </c>
      <c r="AE63" s="188">
        <f t="shared" si="5"/>
        <v>28934</v>
      </c>
      <c r="AF63" s="188">
        <f t="shared" si="5"/>
        <v>31560</v>
      </c>
      <c r="AG63" s="188">
        <f t="shared" si="5"/>
        <v>18030</v>
      </c>
      <c r="AH63" s="188">
        <f t="shared" si="5"/>
        <v>14165</v>
      </c>
      <c r="AI63" s="188">
        <f t="shared" si="5"/>
        <v>1095471</v>
      </c>
      <c r="AJ63" s="188">
        <f t="shared" si="5"/>
        <v>1131279</v>
      </c>
      <c r="AK63" s="188">
        <f t="shared" si="5"/>
        <v>394836</v>
      </c>
      <c r="AL63" s="188">
        <f t="shared" si="5"/>
        <v>403311</v>
      </c>
      <c r="AM63" s="188">
        <f t="shared" si="5"/>
        <v>700715</v>
      </c>
      <c r="AN63" s="188">
        <f t="shared" si="5"/>
        <v>727968</v>
      </c>
      <c r="AO63" s="188">
        <f t="shared" si="5"/>
        <v>232317</v>
      </c>
      <c r="AP63" s="188">
        <f t="shared" si="5"/>
        <v>235859</v>
      </c>
      <c r="AQ63" s="188">
        <f t="shared" si="5"/>
        <v>69487</v>
      </c>
      <c r="AR63" s="188">
        <f t="shared" si="5"/>
        <v>73603</v>
      </c>
      <c r="AS63" s="188">
        <f t="shared" si="5"/>
        <v>164404</v>
      </c>
      <c r="AT63" s="188">
        <f t="shared" si="5"/>
        <v>162256</v>
      </c>
      <c r="AU63" s="188">
        <f t="shared" si="5"/>
        <v>431663</v>
      </c>
      <c r="AV63" s="188">
        <f t="shared" si="5"/>
        <v>434634</v>
      </c>
      <c r="AW63" s="188">
        <f t="shared" si="5"/>
        <v>330159</v>
      </c>
      <c r="AX63" s="188">
        <f t="shared" si="5"/>
        <v>328157</v>
      </c>
      <c r="AY63" s="188">
        <f t="shared" si="5"/>
        <v>90696</v>
      </c>
      <c r="AZ63" s="188">
        <f t="shared" si="5"/>
        <v>102338</v>
      </c>
      <c r="BA63" s="188">
        <f t="shared" si="5"/>
        <v>2545</v>
      </c>
      <c r="BB63" s="188">
        <f t="shared" si="5"/>
        <v>3863</v>
      </c>
    </row>
  </sheetData>
  <mergeCells count="45">
    <mergeCell ref="AO6:AT6"/>
    <mergeCell ref="AQ8:AR8"/>
    <mergeCell ref="AQ7:AT7"/>
    <mergeCell ref="AS8:AT8"/>
    <mergeCell ref="AU7:AV8"/>
    <mergeCell ref="AU6:BB6"/>
    <mergeCell ref="AW8:AX8"/>
    <mergeCell ref="AW7:BB7"/>
    <mergeCell ref="AY8:AZ8"/>
    <mergeCell ref="BA8:BB8"/>
    <mergeCell ref="AO7:AP8"/>
    <mergeCell ref="AI7:AJ8"/>
    <mergeCell ref="AI6:AN6"/>
    <mergeCell ref="AK8:AL8"/>
    <mergeCell ref="AK7:AN7"/>
    <mergeCell ref="AM8:AN8"/>
    <mergeCell ref="AC7:AD8"/>
    <mergeCell ref="AC6:AH6"/>
    <mergeCell ref="AE8:AF8"/>
    <mergeCell ref="AE7:AH7"/>
    <mergeCell ref="AG8:AH8"/>
    <mergeCell ref="S8:T8"/>
    <mergeCell ref="S7:V7"/>
    <mergeCell ref="U8:V8"/>
    <mergeCell ref="W7:X8"/>
    <mergeCell ref="W6:AB6"/>
    <mergeCell ref="Y8:Z8"/>
    <mergeCell ref="Y7:AB7"/>
    <mergeCell ref="AA8:AB8"/>
    <mergeCell ref="K7:L8"/>
    <mergeCell ref="B5:B9"/>
    <mergeCell ref="A5:A9"/>
    <mergeCell ref="C8:D8"/>
    <mergeCell ref="C7:J7"/>
    <mergeCell ref="C5:J6"/>
    <mergeCell ref="E8:F8"/>
    <mergeCell ref="G8:H8"/>
    <mergeCell ref="I8:J8"/>
    <mergeCell ref="K6:P6"/>
    <mergeCell ref="K5:BB5"/>
    <mergeCell ref="M8:N8"/>
    <mergeCell ref="M7:P7"/>
    <mergeCell ref="O8:P8"/>
    <mergeCell ref="Q7:R8"/>
    <mergeCell ref="Q6:V6"/>
  </mergeCells>
  <pageMargins left="0" right="0" top="0" bottom="0.74803149606299213" header="0" footer="0.31496062992125984"/>
  <pageSetup paperSize="9"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FK62"/>
  <sheetViews>
    <sheetView tabSelected="1" workbookViewId="0">
      <pane xSplit="2" ySplit="9" topLeftCell="C61" activePane="bottomRight" state="frozen"/>
      <selection pane="topRight" activeCell="C1" sqref="C1"/>
      <selection pane="bottomLeft" activeCell="A10" sqref="A10"/>
      <selection pane="bottomRight" activeCell="Q8" sqref="Q8"/>
    </sheetView>
  </sheetViews>
  <sheetFormatPr defaultRowHeight="15" x14ac:dyDescent="0.25"/>
  <cols>
    <col min="1" max="1" width="5" customWidth="1"/>
    <col min="2" max="2" width="35.7109375" style="74" customWidth="1"/>
    <col min="3" max="3" width="7.140625" style="74" customWidth="1"/>
    <col min="4" max="4" width="8" customWidth="1"/>
    <col min="5" max="5" width="8" style="32" customWidth="1"/>
    <col min="6" max="6" width="7.42578125" customWidth="1"/>
    <col min="7" max="7" width="8" style="32" customWidth="1"/>
    <col min="8" max="8" width="8.5703125" customWidth="1"/>
    <col min="9" max="9" width="8.28515625" style="32" customWidth="1"/>
    <col min="10" max="10" width="8.42578125" customWidth="1"/>
    <col min="11" max="11" width="7.7109375" style="32" customWidth="1"/>
    <col min="12" max="12" width="8.28515625" customWidth="1"/>
    <col min="13" max="13" width="8.42578125" style="32" customWidth="1"/>
    <col min="14" max="14" width="8.85546875" customWidth="1"/>
    <col min="15" max="15" width="7.7109375" style="32" customWidth="1"/>
    <col min="16" max="16" width="8.28515625" customWidth="1"/>
    <col min="17" max="17" width="8.140625" style="32" customWidth="1"/>
    <col min="18" max="18" width="8.42578125" customWidth="1"/>
  </cols>
  <sheetData>
    <row r="1" spans="1:843" x14ac:dyDescent="0.25">
      <c r="L1" s="37"/>
      <c r="M1" s="37"/>
      <c r="N1" s="32"/>
      <c r="P1" s="478" t="s">
        <v>151</v>
      </c>
      <c r="Q1" s="478"/>
      <c r="R1" s="478"/>
    </row>
    <row r="2" spans="1:843" s="12" customFormat="1" x14ac:dyDescent="0.25">
      <c r="B2" s="74"/>
      <c r="C2" s="74"/>
      <c r="E2" s="32"/>
      <c r="G2" s="32"/>
      <c r="I2" s="32"/>
      <c r="J2" s="11"/>
      <c r="K2" s="11"/>
      <c r="L2" s="11"/>
      <c r="M2" s="11"/>
      <c r="O2" s="32"/>
      <c r="Q2" s="32"/>
    </row>
    <row r="3" spans="1:843" s="84" customFormat="1" ht="18.75" x14ac:dyDescent="0.3">
      <c r="B3" s="479" t="s">
        <v>172</v>
      </c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98"/>
    </row>
    <row r="5" spans="1:843" s="83" customFormat="1" ht="36" customHeight="1" x14ac:dyDescent="0.25">
      <c r="A5" s="480" t="s">
        <v>63</v>
      </c>
      <c r="B5" s="396" t="s">
        <v>78</v>
      </c>
      <c r="C5" s="385" t="s">
        <v>27</v>
      </c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7"/>
    </row>
    <row r="6" spans="1:843" s="83" customFormat="1" ht="27.75" customHeight="1" x14ac:dyDescent="0.25">
      <c r="A6" s="481"/>
      <c r="B6" s="483"/>
      <c r="C6" s="395" t="s">
        <v>28</v>
      </c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395"/>
      <c r="R6" s="395"/>
    </row>
    <row r="7" spans="1:843" s="83" customFormat="1" ht="95.25" customHeight="1" x14ac:dyDescent="0.25">
      <c r="A7" s="481"/>
      <c r="B7" s="483"/>
      <c r="C7" s="467" t="s">
        <v>29</v>
      </c>
      <c r="D7" s="468"/>
      <c r="E7" s="456" t="s">
        <v>30</v>
      </c>
      <c r="F7" s="458"/>
      <c r="G7" s="456" t="s">
        <v>31</v>
      </c>
      <c r="H7" s="458"/>
      <c r="I7" s="456" t="s">
        <v>32</v>
      </c>
      <c r="J7" s="458"/>
      <c r="K7" s="456" t="s">
        <v>33</v>
      </c>
      <c r="L7" s="458"/>
      <c r="M7" s="456" t="s">
        <v>34</v>
      </c>
      <c r="N7" s="458"/>
      <c r="O7" s="456" t="s">
        <v>35</v>
      </c>
      <c r="P7" s="458"/>
      <c r="Q7" s="456" t="s">
        <v>315</v>
      </c>
      <c r="R7" s="458"/>
    </row>
    <row r="8" spans="1:843" s="83" customFormat="1" ht="15.75" customHeight="1" x14ac:dyDescent="0.2">
      <c r="A8" s="482"/>
      <c r="B8" s="484"/>
      <c r="C8" s="103">
        <v>2017</v>
      </c>
      <c r="D8" s="103">
        <v>2018</v>
      </c>
      <c r="E8" s="103">
        <v>2017</v>
      </c>
      <c r="F8" s="103">
        <v>2018</v>
      </c>
      <c r="G8" s="103">
        <v>2017</v>
      </c>
      <c r="H8" s="103">
        <v>2018</v>
      </c>
      <c r="I8" s="103">
        <v>2017</v>
      </c>
      <c r="J8" s="103">
        <v>2018</v>
      </c>
      <c r="K8" s="103">
        <v>2017</v>
      </c>
      <c r="L8" s="103">
        <v>2018</v>
      </c>
      <c r="M8" s="103">
        <v>2017</v>
      </c>
      <c r="N8" s="103">
        <v>2018</v>
      </c>
      <c r="O8" s="103">
        <v>2017</v>
      </c>
      <c r="P8" s="103">
        <v>2018</v>
      </c>
      <c r="Q8" s="103">
        <v>2017</v>
      </c>
      <c r="R8" s="103">
        <v>2018</v>
      </c>
    </row>
    <row r="9" spans="1:843" s="28" customFormat="1" ht="13.5" customHeight="1" x14ac:dyDescent="0.2">
      <c r="A9" s="59">
        <v>1</v>
      </c>
      <c r="B9" s="112">
        <v>2</v>
      </c>
      <c r="C9" s="112">
        <v>3</v>
      </c>
      <c r="D9" s="59">
        <v>4</v>
      </c>
      <c r="E9" s="59">
        <v>5</v>
      </c>
      <c r="F9" s="59">
        <v>6</v>
      </c>
      <c r="G9" s="59">
        <v>7</v>
      </c>
      <c r="H9" s="59">
        <v>8</v>
      </c>
      <c r="I9" s="59">
        <v>9</v>
      </c>
      <c r="J9" s="59">
        <v>10</v>
      </c>
      <c r="K9" s="59">
        <v>11</v>
      </c>
      <c r="L9" s="59">
        <v>12</v>
      </c>
      <c r="M9" s="59">
        <v>13</v>
      </c>
      <c r="N9" s="59">
        <v>14</v>
      </c>
      <c r="O9" s="59">
        <v>15</v>
      </c>
      <c r="P9" s="113">
        <v>16</v>
      </c>
      <c r="Q9" s="113">
        <v>17</v>
      </c>
      <c r="R9" s="59">
        <v>18</v>
      </c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  <c r="IS9" s="71"/>
      <c r="IT9" s="71"/>
      <c r="IU9" s="71"/>
      <c r="IV9" s="71"/>
      <c r="IW9" s="71"/>
      <c r="IX9" s="71"/>
      <c r="IY9" s="71"/>
      <c r="IZ9" s="71"/>
      <c r="JA9" s="71"/>
      <c r="JB9" s="71"/>
      <c r="JC9" s="71"/>
      <c r="JD9" s="71"/>
      <c r="JE9" s="71"/>
      <c r="JF9" s="71"/>
      <c r="JG9" s="71"/>
      <c r="JH9" s="71"/>
      <c r="JI9" s="71"/>
      <c r="JJ9" s="71"/>
      <c r="JK9" s="71"/>
      <c r="JL9" s="71"/>
      <c r="JM9" s="71"/>
      <c r="JN9" s="71"/>
      <c r="JO9" s="71"/>
      <c r="JP9" s="71"/>
      <c r="JQ9" s="71"/>
      <c r="JR9" s="71"/>
      <c r="JS9" s="71"/>
      <c r="JT9" s="71"/>
      <c r="JU9" s="71"/>
      <c r="JV9" s="71"/>
      <c r="JW9" s="71"/>
      <c r="JX9" s="71"/>
      <c r="JY9" s="71"/>
      <c r="JZ9" s="71"/>
      <c r="KA9" s="71"/>
      <c r="KB9" s="71"/>
      <c r="KC9" s="71"/>
      <c r="KD9" s="71"/>
      <c r="KE9" s="71"/>
      <c r="KF9" s="71"/>
      <c r="KG9" s="71"/>
      <c r="KH9" s="71"/>
      <c r="KI9" s="71"/>
      <c r="KJ9" s="71"/>
      <c r="KK9" s="71"/>
      <c r="KL9" s="71"/>
      <c r="KM9" s="71"/>
      <c r="KN9" s="71"/>
      <c r="KO9" s="71"/>
      <c r="KP9" s="71"/>
      <c r="KQ9" s="71"/>
      <c r="KR9" s="71"/>
      <c r="KS9" s="71"/>
      <c r="KT9" s="71"/>
      <c r="KU9" s="71"/>
      <c r="KV9" s="71"/>
      <c r="KW9" s="71"/>
      <c r="KX9" s="71"/>
      <c r="KY9" s="71"/>
      <c r="KZ9" s="71"/>
      <c r="LA9" s="71"/>
      <c r="LB9" s="71"/>
      <c r="LC9" s="71"/>
      <c r="LD9" s="71"/>
      <c r="LE9" s="71"/>
      <c r="LF9" s="71"/>
      <c r="LG9" s="71"/>
      <c r="LH9" s="71"/>
      <c r="LI9" s="71"/>
      <c r="LJ9" s="71"/>
      <c r="LK9" s="71"/>
      <c r="LL9" s="71"/>
      <c r="LM9" s="71"/>
      <c r="LN9" s="71"/>
      <c r="LO9" s="71"/>
      <c r="LP9" s="71"/>
      <c r="LQ9" s="71"/>
      <c r="LR9" s="71"/>
      <c r="LS9" s="71"/>
      <c r="LT9" s="71"/>
      <c r="LU9" s="71"/>
      <c r="LV9" s="71"/>
      <c r="LW9" s="71"/>
      <c r="LX9" s="71"/>
      <c r="LY9" s="71"/>
      <c r="LZ9" s="71"/>
      <c r="MA9" s="71"/>
      <c r="MB9" s="71"/>
      <c r="MC9" s="71"/>
      <c r="MD9" s="71"/>
      <c r="ME9" s="71"/>
      <c r="MF9" s="71"/>
      <c r="MG9" s="71"/>
      <c r="MH9" s="71"/>
      <c r="MI9" s="71"/>
      <c r="MJ9" s="71"/>
      <c r="MK9" s="71"/>
      <c r="ML9" s="71"/>
      <c r="MM9" s="71"/>
      <c r="MN9" s="71"/>
      <c r="MO9" s="71"/>
      <c r="MP9" s="71"/>
      <c r="MQ9" s="71"/>
      <c r="MR9" s="71"/>
      <c r="MS9" s="71"/>
      <c r="MT9" s="71"/>
      <c r="MU9" s="71"/>
      <c r="MV9" s="71"/>
      <c r="MW9" s="71"/>
      <c r="MX9" s="71"/>
      <c r="MY9" s="71"/>
      <c r="MZ9" s="71"/>
      <c r="NA9" s="71"/>
      <c r="NB9" s="71"/>
      <c r="NC9" s="71"/>
      <c r="ND9" s="71"/>
      <c r="NE9" s="71"/>
      <c r="NF9" s="71"/>
      <c r="NG9" s="71"/>
      <c r="NH9" s="71"/>
      <c r="NI9" s="71"/>
      <c r="NJ9" s="71"/>
      <c r="NK9" s="71"/>
      <c r="NL9" s="71"/>
      <c r="NM9" s="71"/>
      <c r="NN9" s="71"/>
      <c r="NO9" s="71"/>
      <c r="NP9" s="71"/>
      <c r="NQ9" s="71"/>
      <c r="NR9" s="71"/>
      <c r="NS9" s="71"/>
      <c r="NT9" s="71"/>
      <c r="NU9" s="71"/>
      <c r="NV9" s="71"/>
      <c r="NW9" s="71"/>
      <c r="NX9" s="71"/>
      <c r="NY9" s="71"/>
      <c r="NZ9" s="71"/>
      <c r="OA9" s="71"/>
      <c r="OB9" s="71"/>
      <c r="OC9" s="71"/>
      <c r="OD9" s="71"/>
      <c r="OE9" s="71"/>
      <c r="OF9" s="71"/>
      <c r="OG9" s="71"/>
      <c r="OH9" s="71"/>
      <c r="OI9" s="71"/>
      <c r="OJ9" s="71"/>
      <c r="OK9" s="71"/>
      <c r="OL9" s="71"/>
      <c r="OM9" s="71"/>
      <c r="ON9" s="71"/>
      <c r="OO9" s="71"/>
      <c r="OP9" s="71"/>
      <c r="OQ9" s="71"/>
      <c r="OR9" s="71"/>
      <c r="OS9" s="71"/>
      <c r="OT9" s="71"/>
      <c r="OU9" s="71"/>
      <c r="OV9" s="71"/>
      <c r="OW9" s="71"/>
      <c r="OX9" s="71"/>
      <c r="OY9" s="71"/>
      <c r="OZ9" s="71"/>
      <c r="PA9" s="71"/>
      <c r="PB9" s="71"/>
      <c r="PC9" s="71"/>
      <c r="PD9" s="71"/>
      <c r="PE9" s="71"/>
      <c r="PF9" s="71"/>
      <c r="PG9" s="71"/>
      <c r="PH9" s="71"/>
      <c r="PI9" s="71"/>
      <c r="PJ9" s="71"/>
      <c r="PK9" s="71"/>
      <c r="PL9" s="71"/>
      <c r="PM9" s="71"/>
      <c r="PN9" s="71"/>
      <c r="PO9" s="71"/>
      <c r="PP9" s="71"/>
      <c r="PQ9" s="71"/>
      <c r="PR9" s="71"/>
      <c r="PS9" s="71"/>
      <c r="PT9" s="71"/>
      <c r="PU9" s="71"/>
      <c r="PV9" s="71"/>
      <c r="PW9" s="71"/>
      <c r="PX9" s="71"/>
      <c r="PY9" s="71"/>
      <c r="PZ9" s="71"/>
      <c r="QA9" s="71"/>
      <c r="QB9" s="71"/>
      <c r="QC9" s="71"/>
      <c r="QD9" s="71"/>
      <c r="QE9" s="71"/>
      <c r="QF9" s="71"/>
      <c r="QG9" s="71"/>
      <c r="QH9" s="71"/>
      <c r="QI9" s="71"/>
      <c r="QJ9" s="71"/>
      <c r="QK9" s="71"/>
      <c r="QL9" s="71"/>
      <c r="QM9" s="71"/>
      <c r="QN9" s="71"/>
      <c r="QO9" s="71"/>
      <c r="QP9" s="71"/>
      <c r="QQ9" s="71"/>
      <c r="QR9" s="71"/>
      <c r="QS9" s="71"/>
      <c r="QT9" s="71"/>
      <c r="QU9" s="71"/>
      <c r="QV9" s="71"/>
      <c r="QW9" s="71"/>
      <c r="QX9" s="71"/>
      <c r="QY9" s="71"/>
      <c r="QZ9" s="71"/>
      <c r="RA9" s="71"/>
      <c r="RB9" s="71"/>
      <c r="RC9" s="71"/>
      <c r="RD9" s="71"/>
      <c r="RE9" s="71"/>
      <c r="RF9" s="71"/>
      <c r="RG9" s="71"/>
      <c r="RH9" s="71"/>
      <c r="RI9" s="71"/>
      <c r="RJ9" s="71"/>
      <c r="RK9" s="71"/>
      <c r="RL9" s="71"/>
      <c r="RM9" s="71"/>
      <c r="RN9" s="71"/>
      <c r="RO9" s="71"/>
      <c r="RP9" s="71"/>
      <c r="RQ9" s="71"/>
      <c r="RR9" s="71"/>
      <c r="RS9" s="71"/>
      <c r="RT9" s="71"/>
      <c r="RU9" s="71"/>
      <c r="RV9" s="71"/>
      <c r="RW9" s="71"/>
      <c r="RX9" s="71"/>
      <c r="RY9" s="71"/>
      <c r="RZ9" s="71"/>
      <c r="SA9" s="71"/>
      <c r="SB9" s="71"/>
      <c r="SC9" s="71"/>
      <c r="SD9" s="71"/>
      <c r="SE9" s="71"/>
      <c r="SF9" s="71"/>
      <c r="SG9" s="71"/>
      <c r="SH9" s="71"/>
      <c r="SI9" s="71"/>
      <c r="SJ9" s="71"/>
      <c r="SK9" s="71"/>
      <c r="SL9" s="71"/>
      <c r="SM9" s="71"/>
      <c r="SN9" s="71"/>
      <c r="SO9" s="71"/>
      <c r="SP9" s="71"/>
      <c r="SQ9" s="71"/>
      <c r="SR9" s="71"/>
      <c r="SS9" s="71"/>
      <c r="ST9" s="71"/>
      <c r="SU9" s="71"/>
      <c r="SV9" s="71"/>
      <c r="SW9" s="71"/>
      <c r="SX9" s="71"/>
      <c r="SY9" s="71"/>
      <c r="SZ9" s="71"/>
      <c r="TA9" s="71"/>
      <c r="TB9" s="71"/>
      <c r="TC9" s="71"/>
      <c r="TD9" s="71"/>
      <c r="TE9" s="71"/>
      <c r="TF9" s="71"/>
      <c r="TG9" s="71"/>
      <c r="TH9" s="71"/>
      <c r="TI9" s="71"/>
      <c r="TJ9" s="71"/>
      <c r="TK9" s="71"/>
      <c r="TL9" s="71"/>
      <c r="TM9" s="71"/>
      <c r="TN9" s="71"/>
      <c r="TO9" s="71"/>
      <c r="TP9" s="71"/>
      <c r="TQ9" s="71"/>
      <c r="TR9" s="71"/>
      <c r="TS9" s="71"/>
      <c r="TT9" s="71"/>
      <c r="TU9" s="71"/>
      <c r="TV9" s="71"/>
      <c r="TW9" s="71"/>
      <c r="TX9" s="71"/>
      <c r="TY9" s="71"/>
      <c r="TZ9" s="71"/>
      <c r="UA9" s="71"/>
      <c r="UB9" s="71"/>
      <c r="UC9" s="71"/>
      <c r="UD9" s="71"/>
      <c r="UE9" s="71"/>
      <c r="UF9" s="71"/>
      <c r="UG9" s="71"/>
      <c r="UH9" s="71"/>
      <c r="UI9" s="71"/>
      <c r="UJ9" s="71"/>
      <c r="UK9" s="71"/>
      <c r="UL9" s="71"/>
      <c r="UM9" s="71"/>
      <c r="UN9" s="71"/>
      <c r="UO9" s="71"/>
      <c r="UP9" s="71"/>
      <c r="UQ9" s="71"/>
      <c r="UR9" s="71"/>
      <c r="US9" s="71"/>
      <c r="UT9" s="71"/>
      <c r="UU9" s="71"/>
      <c r="UV9" s="71"/>
      <c r="UW9" s="71"/>
      <c r="UX9" s="71"/>
      <c r="UY9" s="71"/>
      <c r="UZ9" s="71"/>
      <c r="VA9" s="71"/>
      <c r="VB9" s="71"/>
      <c r="VC9" s="71"/>
      <c r="VD9" s="71"/>
      <c r="VE9" s="71"/>
      <c r="VF9" s="71"/>
      <c r="VG9" s="71"/>
      <c r="VH9" s="71"/>
      <c r="VI9" s="71"/>
      <c r="VJ9" s="71"/>
      <c r="VK9" s="71"/>
      <c r="VL9" s="71"/>
      <c r="VM9" s="71"/>
      <c r="VN9" s="71"/>
      <c r="VO9" s="71"/>
      <c r="VP9" s="71"/>
      <c r="VQ9" s="71"/>
      <c r="VR9" s="71"/>
      <c r="VS9" s="71"/>
      <c r="VT9" s="71"/>
      <c r="VU9" s="71"/>
      <c r="VV9" s="71"/>
      <c r="VW9" s="71"/>
      <c r="VX9" s="71"/>
      <c r="VY9" s="71"/>
      <c r="VZ9" s="71"/>
      <c r="WA9" s="71"/>
      <c r="WB9" s="71"/>
      <c r="WC9" s="71"/>
      <c r="WD9" s="71"/>
      <c r="WE9" s="71"/>
      <c r="WF9" s="71"/>
      <c r="WG9" s="71"/>
      <c r="WH9" s="71"/>
      <c r="WI9" s="71"/>
      <c r="WJ9" s="71"/>
      <c r="WK9" s="71"/>
      <c r="WL9" s="71"/>
      <c r="WM9" s="71"/>
      <c r="WN9" s="71"/>
      <c r="WO9" s="71"/>
      <c r="WP9" s="71"/>
      <c r="WQ9" s="71"/>
      <c r="WR9" s="71"/>
      <c r="WS9" s="71"/>
      <c r="WT9" s="71"/>
      <c r="WU9" s="71"/>
      <c r="WV9" s="71"/>
      <c r="WW9" s="71"/>
      <c r="WX9" s="71"/>
      <c r="WY9" s="71"/>
      <c r="WZ9" s="71"/>
      <c r="XA9" s="71"/>
      <c r="XB9" s="71"/>
      <c r="XC9" s="71"/>
      <c r="XD9" s="71"/>
      <c r="XE9" s="71"/>
      <c r="XF9" s="71"/>
      <c r="XG9" s="71"/>
      <c r="XH9" s="71"/>
      <c r="XI9" s="71"/>
      <c r="XJ9" s="71"/>
      <c r="XK9" s="71"/>
      <c r="XL9" s="71"/>
      <c r="XM9" s="71"/>
      <c r="XN9" s="71"/>
      <c r="XO9" s="71"/>
      <c r="XP9" s="71"/>
      <c r="XQ9" s="71"/>
      <c r="XR9" s="71"/>
      <c r="XS9" s="71"/>
      <c r="XT9" s="71"/>
      <c r="XU9" s="71"/>
      <c r="XV9" s="71"/>
      <c r="XW9" s="71"/>
      <c r="XX9" s="71"/>
      <c r="XY9" s="71"/>
      <c r="XZ9" s="71"/>
      <c r="YA9" s="71"/>
      <c r="YB9" s="71"/>
      <c r="YC9" s="71"/>
      <c r="YD9" s="71"/>
      <c r="YE9" s="71"/>
      <c r="YF9" s="71"/>
      <c r="YG9" s="71"/>
      <c r="YH9" s="71"/>
      <c r="YI9" s="71"/>
      <c r="YJ9" s="71"/>
      <c r="YK9" s="71"/>
      <c r="YL9" s="71"/>
      <c r="YM9" s="71"/>
      <c r="YN9" s="71"/>
      <c r="YO9" s="71"/>
      <c r="YP9" s="71"/>
      <c r="YQ9" s="71"/>
      <c r="YR9" s="71"/>
      <c r="YS9" s="71"/>
      <c r="YT9" s="71"/>
      <c r="YU9" s="71"/>
      <c r="YV9" s="71"/>
      <c r="YW9" s="71"/>
      <c r="YX9" s="71"/>
      <c r="YY9" s="71"/>
      <c r="YZ9" s="71"/>
      <c r="ZA9" s="71"/>
      <c r="ZB9" s="71"/>
      <c r="ZC9" s="71"/>
      <c r="ZD9" s="71"/>
      <c r="ZE9" s="71"/>
      <c r="ZF9" s="71"/>
      <c r="ZG9" s="71"/>
      <c r="ZH9" s="71"/>
      <c r="ZI9" s="71"/>
      <c r="ZJ9" s="71"/>
      <c r="ZK9" s="71"/>
      <c r="ZL9" s="71"/>
      <c r="ZM9" s="71"/>
      <c r="ZN9" s="71"/>
      <c r="ZO9" s="71"/>
      <c r="ZP9" s="71"/>
      <c r="ZQ9" s="71"/>
      <c r="ZR9" s="71"/>
      <c r="ZS9" s="71"/>
      <c r="ZT9" s="71"/>
      <c r="ZU9" s="71"/>
      <c r="ZV9" s="71"/>
      <c r="ZW9" s="71"/>
      <c r="ZX9" s="71"/>
      <c r="ZY9" s="71"/>
      <c r="ZZ9" s="71"/>
      <c r="AAA9" s="71"/>
      <c r="AAB9" s="71"/>
      <c r="AAC9" s="71"/>
      <c r="AAD9" s="71"/>
      <c r="AAE9" s="71"/>
      <c r="AAF9" s="71"/>
      <c r="AAG9" s="71"/>
      <c r="AAH9" s="71"/>
      <c r="AAI9" s="71"/>
      <c r="AAJ9" s="71"/>
      <c r="AAK9" s="71"/>
      <c r="AAL9" s="71"/>
      <c r="AAM9" s="71"/>
      <c r="AAN9" s="71"/>
      <c r="AAO9" s="71"/>
      <c r="AAP9" s="71"/>
      <c r="AAQ9" s="71"/>
      <c r="AAR9" s="71"/>
      <c r="AAS9" s="71"/>
      <c r="AAT9" s="71"/>
      <c r="AAU9" s="71"/>
      <c r="AAV9" s="71"/>
      <c r="AAW9" s="71"/>
      <c r="AAX9" s="71"/>
      <c r="AAY9" s="71"/>
      <c r="AAZ9" s="71"/>
      <c r="ABA9" s="71"/>
      <c r="ABB9" s="71"/>
      <c r="ABC9" s="71"/>
      <c r="ABD9" s="71"/>
      <c r="ABE9" s="71"/>
      <c r="ABF9" s="71"/>
      <c r="ABG9" s="71"/>
      <c r="ABH9" s="71"/>
      <c r="ABI9" s="71"/>
      <c r="ABJ9" s="71"/>
      <c r="ABK9" s="71"/>
      <c r="ABL9" s="71"/>
      <c r="ABM9" s="71"/>
      <c r="ABN9" s="71"/>
      <c r="ABO9" s="71"/>
      <c r="ABP9" s="71"/>
      <c r="ABQ9" s="71"/>
      <c r="ABR9" s="71"/>
      <c r="ABS9" s="71"/>
      <c r="ABT9" s="71"/>
      <c r="ABU9" s="71"/>
      <c r="ABV9" s="71"/>
      <c r="ABW9" s="71"/>
      <c r="ABX9" s="71"/>
      <c r="ABY9" s="71"/>
      <c r="ABZ9" s="71"/>
      <c r="ACA9" s="71"/>
      <c r="ACB9" s="71"/>
      <c r="ACC9" s="71"/>
      <c r="ACD9" s="71"/>
      <c r="ACE9" s="71"/>
      <c r="ACF9" s="71"/>
      <c r="ACG9" s="71"/>
      <c r="ACH9" s="71"/>
      <c r="ACI9" s="71"/>
      <c r="ACJ9" s="71"/>
      <c r="ACK9" s="71"/>
      <c r="ACL9" s="71"/>
      <c r="ACM9" s="71"/>
      <c r="ACN9" s="71"/>
      <c r="ACO9" s="71"/>
      <c r="ACP9" s="71"/>
      <c r="ACQ9" s="71"/>
      <c r="ACR9" s="71"/>
      <c r="ACS9" s="71"/>
      <c r="ACT9" s="71"/>
      <c r="ACU9" s="71"/>
      <c r="ACV9" s="71"/>
      <c r="ACW9" s="71"/>
      <c r="ACX9" s="71"/>
      <c r="ACY9" s="71"/>
      <c r="ACZ9" s="71"/>
      <c r="ADA9" s="71"/>
      <c r="ADB9" s="71"/>
      <c r="ADC9" s="71"/>
      <c r="ADD9" s="71"/>
      <c r="ADE9" s="71"/>
      <c r="ADF9" s="71"/>
      <c r="ADG9" s="71"/>
      <c r="ADH9" s="71"/>
      <c r="ADI9" s="71"/>
      <c r="ADJ9" s="71"/>
      <c r="ADK9" s="71"/>
      <c r="ADL9" s="71"/>
      <c r="ADM9" s="71"/>
      <c r="ADN9" s="71"/>
      <c r="ADO9" s="71"/>
      <c r="ADP9" s="71"/>
      <c r="ADQ9" s="71"/>
      <c r="ADR9" s="71"/>
      <c r="ADS9" s="71"/>
      <c r="ADT9" s="71"/>
      <c r="ADU9" s="71"/>
      <c r="ADV9" s="71"/>
      <c r="ADW9" s="71"/>
      <c r="ADX9" s="71"/>
      <c r="ADY9" s="71"/>
      <c r="ADZ9" s="71"/>
      <c r="AEA9" s="71"/>
      <c r="AEB9" s="71"/>
      <c r="AEC9" s="71"/>
      <c r="AED9" s="71"/>
      <c r="AEE9" s="71"/>
      <c r="AEF9" s="71"/>
      <c r="AEG9" s="71"/>
      <c r="AEH9" s="71"/>
      <c r="AEI9" s="71"/>
      <c r="AEJ9" s="71"/>
      <c r="AEK9" s="71"/>
      <c r="AEL9" s="71"/>
      <c r="AEM9" s="71"/>
      <c r="AEN9" s="71"/>
      <c r="AEO9" s="71"/>
      <c r="AEP9" s="71"/>
      <c r="AEQ9" s="71"/>
      <c r="AER9" s="71"/>
      <c r="AES9" s="71"/>
      <c r="AET9" s="71"/>
      <c r="AEU9" s="71"/>
      <c r="AEV9" s="71"/>
      <c r="AEW9" s="71"/>
      <c r="AEX9" s="71"/>
      <c r="AEY9" s="71"/>
      <c r="AEZ9" s="71"/>
      <c r="AFA9" s="71"/>
      <c r="AFB9" s="71"/>
      <c r="AFC9" s="71"/>
      <c r="AFD9" s="71"/>
      <c r="AFE9" s="71"/>
      <c r="AFF9" s="71"/>
      <c r="AFG9" s="71"/>
      <c r="AFH9" s="71"/>
      <c r="AFI9" s="71"/>
      <c r="AFJ9" s="71"/>
      <c r="AFK9" s="71"/>
    </row>
    <row r="10" spans="1:843" s="28" customFormat="1" ht="18.75" customHeight="1" x14ac:dyDescent="0.2">
      <c r="A10" s="17">
        <v>1</v>
      </c>
      <c r="B10" s="142" t="s">
        <v>185</v>
      </c>
      <c r="C10" s="145">
        <v>13.75</v>
      </c>
      <c r="D10" s="230">
        <v>11.95</v>
      </c>
      <c r="E10" s="230">
        <v>4.91</v>
      </c>
      <c r="F10" s="230">
        <v>4.38</v>
      </c>
      <c r="G10" s="230">
        <v>2.8</v>
      </c>
      <c r="H10" s="230">
        <v>2.73</v>
      </c>
      <c r="I10" s="230">
        <v>12.1</v>
      </c>
      <c r="J10" s="230">
        <v>13.59</v>
      </c>
      <c r="K10" s="230">
        <v>4.32</v>
      </c>
      <c r="L10" s="230">
        <v>4.9800000000000004</v>
      </c>
      <c r="M10" s="230">
        <v>67.13</v>
      </c>
      <c r="N10" s="230">
        <v>94.59</v>
      </c>
      <c r="O10" s="232">
        <v>6.09</v>
      </c>
      <c r="P10" s="232">
        <v>5.72</v>
      </c>
      <c r="Q10" s="232">
        <v>61.67</v>
      </c>
      <c r="R10" s="230">
        <v>60.88</v>
      </c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  <c r="IR10" s="71"/>
      <c r="IS10" s="71"/>
      <c r="IT10" s="71"/>
      <c r="IU10" s="71"/>
      <c r="IV10" s="71"/>
      <c r="IW10" s="71"/>
      <c r="IX10" s="71"/>
      <c r="IY10" s="71"/>
      <c r="IZ10" s="71"/>
      <c r="JA10" s="71"/>
      <c r="JB10" s="71"/>
      <c r="JC10" s="71"/>
      <c r="JD10" s="71"/>
      <c r="JE10" s="71"/>
      <c r="JF10" s="71"/>
      <c r="JG10" s="71"/>
      <c r="JH10" s="71"/>
      <c r="JI10" s="71"/>
      <c r="JJ10" s="71"/>
      <c r="JK10" s="71"/>
      <c r="JL10" s="71"/>
      <c r="JM10" s="71"/>
      <c r="JN10" s="71"/>
      <c r="JO10" s="71"/>
      <c r="JP10" s="71"/>
      <c r="JQ10" s="71"/>
      <c r="JR10" s="71"/>
      <c r="JS10" s="71"/>
      <c r="JT10" s="71"/>
      <c r="JU10" s="71"/>
      <c r="JV10" s="71"/>
      <c r="JW10" s="71"/>
      <c r="JX10" s="71"/>
      <c r="JY10" s="71"/>
      <c r="JZ10" s="71"/>
      <c r="KA10" s="71"/>
      <c r="KB10" s="71"/>
      <c r="KC10" s="71"/>
      <c r="KD10" s="71"/>
      <c r="KE10" s="71"/>
      <c r="KF10" s="71"/>
      <c r="KG10" s="71"/>
      <c r="KH10" s="71"/>
      <c r="KI10" s="71"/>
      <c r="KJ10" s="71"/>
      <c r="KK10" s="71"/>
      <c r="KL10" s="71"/>
      <c r="KM10" s="71"/>
      <c r="KN10" s="71"/>
      <c r="KO10" s="71"/>
      <c r="KP10" s="71"/>
      <c r="KQ10" s="71"/>
      <c r="KR10" s="71"/>
      <c r="KS10" s="71"/>
      <c r="KT10" s="71"/>
      <c r="KU10" s="71"/>
      <c r="KV10" s="71"/>
      <c r="KW10" s="71"/>
      <c r="KX10" s="71"/>
      <c r="KY10" s="71"/>
      <c r="KZ10" s="71"/>
      <c r="LA10" s="71"/>
      <c r="LB10" s="71"/>
      <c r="LC10" s="71"/>
      <c r="LD10" s="71"/>
      <c r="LE10" s="71"/>
      <c r="LF10" s="71"/>
      <c r="LG10" s="71"/>
      <c r="LH10" s="71"/>
      <c r="LI10" s="71"/>
      <c r="LJ10" s="71"/>
      <c r="LK10" s="71"/>
      <c r="LL10" s="71"/>
      <c r="LM10" s="71"/>
      <c r="LN10" s="71"/>
      <c r="LO10" s="71"/>
      <c r="LP10" s="71"/>
      <c r="LQ10" s="71"/>
      <c r="LR10" s="71"/>
      <c r="LS10" s="71"/>
      <c r="LT10" s="71"/>
      <c r="LU10" s="71"/>
      <c r="LV10" s="71"/>
      <c r="LW10" s="71"/>
      <c r="LX10" s="71"/>
      <c r="LY10" s="71"/>
      <c r="LZ10" s="71"/>
      <c r="MA10" s="71"/>
      <c r="MB10" s="71"/>
      <c r="MC10" s="71"/>
      <c r="MD10" s="71"/>
      <c r="ME10" s="71"/>
      <c r="MF10" s="71"/>
      <c r="MG10" s="71"/>
      <c r="MH10" s="71"/>
      <c r="MI10" s="71"/>
      <c r="MJ10" s="71"/>
      <c r="MK10" s="71"/>
      <c r="ML10" s="71"/>
      <c r="MM10" s="71"/>
      <c r="MN10" s="71"/>
      <c r="MO10" s="71"/>
      <c r="MP10" s="71"/>
      <c r="MQ10" s="71"/>
      <c r="MR10" s="71"/>
      <c r="MS10" s="71"/>
      <c r="MT10" s="71"/>
      <c r="MU10" s="71"/>
      <c r="MV10" s="71"/>
      <c r="MW10" s="71"/>
      <c r="MX10" s="71"/>
      <c r="MY10" s="71"/>
      <c r="MZ10" s="71"/>
      <c r="NA10" s="71"/>
      <c r="NB10" s="71"/>
      <c r="NC10" s="71"/>
      <c r="ND10" s="71"/>
      <c r="NE10" s="71"/>
      <c r="NF10" s="71"/>
      <c r="NG10" s="71"/>
      <c r="NH10" s="71"/>
      <c r="NI10" s="71"/>
      <c r="NJ10" s="71"/>
      <c r="NK10" s="71"/>
      <c r="NL10" s="71"/>
      <c r="NM10" s="71"/>
      <c r="NN10" s="71"/>
      <c r="NO10" s="71"/>
      <c r="NP10" s="71"/>
      <c r="NQ10" s="71"/>
      <c r="NR10" s="71"/>
      <c r="NS10" s="71"/>
      <c r="NT10" s="71"/>
      <c r="NU10" s="71"/>
      <c r="NV10" s="71"/>
      <c r="NW10" s="71"/>
      <c r="NX10" s="71"/>
      <c r="NY10" s="71"/>
      <c r="NZ10" s="71"/>
      <c r="OA10" s="71"/>
      <c r="OB10" s="71"/>
      <c r="OC10" s="71"/>
      <c r="OD10" s="71"/>
      <c r="OE10" s="71"/>
      <c r="OF10" s="71"/>
      <c r="OG10" s="71"/>
      <c r="OH10" s="71"/>
      <c r="OI10" s="71"/>
      <c r="OJ10" s="71"/>
      <c r="OK10" s="71"/>
      <c r="OL10" s="71"/>
      <c r="OM10" s="71"/>
      <c r="ON10" s="71"/>
      <c r="OO10" s="71"/>
      <c r="OP10" s="71"/>
      <c r="OQ10" s="71"/>
      <c r="OR10" s="71"/>
      <c r="OS10" s="71"/>
      <c r="OT10" s="71"/>
      <c r="OU10" s="71"/>
      <c r="OV10" s="71"/>
      <c r="OW10" s="71"/>
      <c r="OX10" s="71"/>
      <c r="OY10" s="71"/>
      <c r="OZ10" s="71"/>
      <c r="PA10" s="71"/>
      <c r="PB10" s="71"/>
      <c r="PC10" s="71"/>
      <c r="PD10" s="71"/>
      <c r="PE10" s="71"/>
      <c r="PF10" s="71"/>
      <c r="PG10" s="71"/>
      <c r="PH10" s="71"/>
      <c r="PI10" s="71"/>
      <c r="PJ10" s="71"/>
      <c r="PK10" s="71"/>
      <c r="PL10" s="71"/>
      <c r="PM10" s="71"/>
      <c r="PN10" s="71"/>
      <c r="PO10" s="71"/>
      <c r="PP10" s="71"/>
      <c r="PQ10" s="71"/>
      <c r="PR10" s="71"/>
      <c r="PS10" s="71"/>
      <c r="PT10" s="71"/>
      <c r="PU10" s="71"/>
      <c r="PV10" s="71"/>
      <c r="PW10" s="71"/>
      <c r="PX10" s="71"/>
      <c r="PY10" s="71"/>
      <c r="PZ10" s="71"/>
      <c r="QA10" s="71"/>
      <c r="QB10" s="71"/>
      <c r="QC10" s="71"/>
      <c r="QD10" s="71"/>
      <c r="QE10" s="71"/>
      <c r="QF10" s="71"/>
      <c r="QG10" s="71"/>
      <c r="QH10" s="71"/>
      <c r="QI10" s="71"/>
      <c r="QJ10" s="71"/>
      <c r="QK10" s="71"/>
      <c r="QL10" s="71"/>
      <c r="QM10" s="71"/>
      <c r="QN10" s="71"/>
      <c r="QO10" s="71"/>
      <c r="QP10" s="71"/>
      <c r="QQ10" s="71"/>
      <c r="QR10" s="71"/>
      <c r="QS10" s="71"/>
      <c r="QT10" s="71"/>
      <c r="QU10" s="71"/>
      <c r="QV10" s="71"/>
      <c r="QW10" s="71"/>
      <c r="QX10" s="71"/>
      <c r="QY10" s="71"/>
      <c r="QZ10" s="71"/>
      <c r="RA10" s="71"/>
      <c r="RB10" s="71"/>
      <c r="RC10" s="71"/>
      <c r="RD10" s="71"/>
      <c r="RE10" s="71"/>
      <c r="RF10" s="71"/>
      <c r="RG10" s="71"/>
      <c r="RH10" s="71"/>
      <c r="RI10" s="71"/>
      <c r="RJ10" s="71"/>
      <c r="RK10" s="71"/>
      <c r="RL10" s="71"/>
      <c r="RM10" s="71"/>
      <c r="RN10" s="71"/>
      <c r="RO10" s="71"/>
      <c r="RP10" s="71"/>
      <c r="RQ10" s="71"/>
      <c r="RR10" s="71"/>
      <c r="RS10" s="71"/>
      <c r="RT10" s="71"/>
      <c r="RU10" s="71"/>
      <c r="RV10" s="71"/>
      <c r="RW10" s="71"/>
      <c r="RX10" s="71"/>
      <c r="RY10" s="71"/>
      <c r="RZ10" s="71"/>
      <c r="SA10" s="71"/>
      <c r="SB10" s="71"/>
      <c r="SC10" s="71"/>
      <c r="SD10" s="71"/>
      <c r="SE10" s="71"/>
      <c r="SF10" s="71"/>
      <c r="SG10" s="71"/>
      <c r="SH10" s="71"/>
      <c r="SI10" s="71"/>
      <c r="SJ10" s="71"/>
      <c r="SK10" s="71"/>
      <c r="SL10" s="71"/>
      <c r="SM10" s="71"/>
      <c r="SN10" s="71"/>
      <c r="SO10" s="71"/>
      <c r="SP10" s="71"/>
      <c r="SQ10" s="71"/>
      <c r="SR10" s="71"/>
      <c r="SS10" s="71"/>
      <c r="ST10" s="71"/>
      <c r="SU10" s="71"/>
      <c r="SV10" s="71"/>
      <c r="SW10" s="71"/>
      <c r="SX10" s="71"/>
      <c r="SY10" s="71"/>
      <c r="SZ10" s="71"/>
      <c r="TA10" s="71"/>
      <c r="TB10" s="71"/>
      <c r="TC10" s="71"/>
      <c r="TD10" s="71"/>
      <c r="TE10" s="71"/>
      <c r="TF10" s="71"/>
      <c r="TG10" s="71"/>
      <c r="TH10" s="71"/>
      <c r="TI10" s="71"/>
      <c r="TJ10" s="71"/>
      <c r="TK10" s="71"/>
      <c r="TL10" s="71"/>
      <c r="TM10" s="71"/>
      <c r="TN10" s="71"/>
      <c r="TO10" s="71"/>
      <c r="TP10" s="71"/>
      <c r="TQ10" s="71"/>
      <c r="TR10" s="71"/>
      <c r="TS10" s="71"/>
      <c r="TT10" s="71"/>
      <c r="TU10" s="71"/>
      <c r="TV10" s="71"/>
      <c r="TW10" s="71"/>
      <c r="TX10" s="71"/>
      <c r="TY10" s="71"/>
      <c r="TZ10" s="71"/>
      <c r="UA10" s="71"/>
      <c r="UB10" s="71"/>
      <c r="UC10" s="71"/>
      <c r="UD10" s="71"/>
      <c r="UE10" s="71"/>
      <c r="UF10" s="71"/>
      <c r="UG10" s="71"/>
      <c r="UH10" s="71"/>
      <c r="UI10" s="71"/>
      <c r="UJ10" s="71"/>
      <c r="UK10" s="71"/>
      <c r="UL10" s="71"/>
      <c r="UM10" s="71"/>
      <c r="UN10" s="71"/>
      <c r="UO10" s="71"/>
      <c r="UP10" s="71"/>
      <c r="UQ10" s="71"/>
      <c r="UR10" s="71"/>
      <c r="US10" s="71"/>
      <c r="UT10" s="71"/>
      <c r="UU10" s="71"/>
      <c r="UV10" s="71"/>
      <c r="UW10" s="71"/>
      <c r="UX10" s="71"/>
      <c r="UY10" s="71"/>
      <c r="UZ10" s="71"/>
      <c r="VA10" s="71"/>
      <c r="VB10" s="71"/>
      <c r="VC10" s="71"/>
      <c r="VD10" s="71"/>
      <c r="VE10" s="71"/>
      <c r="VF10" s="71"/>
      <c r="VG10" s="71"/>
      <c r="VH10" s="71"/>
      <c r="VI10" s="71"/>
      <c r="VJ10" s="71"/>
      <c r="VK10" s="71"/>
      <c r="VL10" s="71"/>
      <c r="VM10" s="71"/>
      <c r="VN10" s="71"/>
      <c r="VO10" s="71"/>
      <c r="VP10" s="71"/>
      <c r="VQ10" s="71"/>
      <c r="VR10" s="71"/>
      <c r="VS10" s="71"/>
      <c r="VT10" s="71"/>
      <c r="VU10" s="71"/>
      <c r="VV10" s="71"/>
      <c r="VW10" s="71"/>
      <c r="VX10" s="71"/>
      <c r="VY10" s="71"/>
      <c r="VZ10" s="71"/>
      <c r="WA10" s="71"/>
      <c r="WB10" s="71"/>
      <c r="WC10" s="71"/>
      <c r="WD10" s="71"/>
      <c r="WE10" s="71"/>
      <c r="WF10" s="71"/>
      <c r="WG10" s="71"/>
      <c r="WH10" s="71"/>
      <c r="WI10" s="71"/>
      <c r="WJ10" s="71"/>
      <c r="WK10" s="71"/>
      <c r="WL10" s="71"/>
      <c r="WM10" s="71"/>
      <c r="WN10" s="71"/>
      <c r="WO10" s="71"/>
      <c r="WP10" s="71"/>
      <c r="WQ10" s="71"/>
      <c r="WR10" s="71"/>
      <c r="WS10" s="71"/>
      <c r="WT10" s="71"/>
      <c r="WU10" s="71"/>
      <c r="WV10" s="71"/>
      <c r="WW10" s="71"/>
      <c r="WX10" s="71"/>
      <c r="WY10" s="71"/>
      <c r="WZ10" s="71"/>
      <c r="XA10" s="71"/>
      <c r="XB10" s="71"/>
      <c r="XC10" s="71"/>
      <c r="XD10" s="71"/>
      <c r="XE10" s="71"/>
      <c r="XF10" s="71"/>
      <c r="XG10" s="71"/>
      <c r="XH10" s="71"/>
      <c r="XI10" s="71"/>
      <c r="XJ10" s="71"/>
      <c r="XK10" s="71"/>
      <c r="XL10" s="71"/>
      <c r="XM10" s="71"/>
      <c r="XN10" s="71"/>
      <c r="XO10" s="71"/>
      <c r="XP10" s="71"/>
      <c r="XQ10" s="71"/>
      <c r="XR10" s="71"/>
      <c r="XS10" s="71"/>
      <c r="XT10" s="71"/>
      <c r="XU10" s="71"/>
      <c r="XV10" s="71"/>
      <c r="XW10" s="71"/>
      <c r="XX10" s="71"/>
      <c r="XY10" s="71"/>
      <c r="XZ10" s="71"/>
      <c r="YA10" s="71"/>
      <c r="YB10" s="71"/>
      <c r="YC10" s="71"/>
      <c r="YD10" s="71"/>
      <c r="YE10" s="71"/>
      <c r="YF10" s="71"/>
      <c r="YG10" s="71"/>
      <c r="YH10" s="71"/>
      <c r="YI10" s="71"/>
      <c r="YJ10" s="71"/>
      <c r="YK10" s="71"/>
      <c r="YL10" s="71"/>
      <c r="YM10" s="71"/>
      <c r="YN10" s="71"/>
      <c r="YO10" s="71"/>
      <c r="YP10" s="71"/>
      <c r="YQ10" s="71"/>
      <c r="YR10" s="71"/>
      <c r="YS10" s="71"/>
      <c r="YT10" s="71"/>
      <c r="YU10" s="71"/>
      <c r="YV10" s="71"/>
      <c r="YW10" s="71"/>
      <c r="YX10" s="71"/>
      <c r="YY10" s="71"/>
      <c r="YZ10" s="71"/>
      <c r="ZA10" s="71"/>
      <c r="ZB10" s="71"/>
      <c r="ZC10" s="71"/>
      <c r="ZD10" s="71"/>
      <c r="ZE10" s="71"/>
      <c r="ZF10" s="71"/>
      <c r="ZG10" s="71"/>
      <c r="ZH10" s="71"/>
      <c r="ZI10" s="71"/>
      <c r="ZJ10" s="71"/>
      <c r="ZK10" s="71"/>
      <c r="ZL10" s="71"/>
      <c r="ZM10" s="71"/>
      <c r="ZN10" s="71"/>
      <c r="ZO10" s="71"/>
      <c r="ZP10" s="71"/>
      <c r="ZQ10" s="71"/>
      <c r="ZR10" s="71"/>
      <c r="ZS10" s="71"/>
      <c r="ZT10" s="71"/>
      <c r="ZU10" s="71"/>
      <c r="ZV10" s="71"/>
      <c r="ZW10" s="71"/>
      <c r="ZX10" s="71"/>
      <c r="ZY10" s="71"/>
      <c r="ZZ10" s="71"/>
      <c r="AAA10" s="71"/>
      <c r="AAB10" s="71"/>
      <c r="AAC10" s="71"/>
      <c r="AAD10" s="71"/>
      <c r="AAE10" s="71"/>
      <c r="AAF10" s="71"/>
      <c r="AAG10" s="71"/>
      <c r="AAH10" s="71"/>
      <c r="AAI10" s="71"/>
      <c r="AAJ10" s="71"/>
      <c r="AAK10" s="71"/>
      <c r="AAL10" s="71"/>
      <c r="AAM10" s="71"/>
      <c r="AAN10" s="71"/>
      <c r="AAO10" s="71"/>
      <c r="AAP10" s="71"/>
      <c r="AAQ10" s="71"/>
      <c r="AAR10" s="71"/>
      <c r="AAS10" s="71"/>
      <c r="AAT10" s="71"/>
      <c r="AAU10" s="71"/>
      <c r="AAV10" s="71"/>
      <c r="AAW10" s="71"/>
      <c r="AAX10" s="71"/>
      <c r="AAY10" s="71"/>
      <c r="AAZ10" s="71"/>
      <c r="ABA10" s="71"/>
      <c r="ABB10" s="71"/>
      <c r="ABC10" s="71"/>
      <c r="ABD10" s="71"/>
      <c r="ABE10" s="71"/>
      <c r="ABF10" s="71"/>
      <c r="ABG10" s="71"/>
      <c r="ABH10" s="71"/>
      <c r="ABI10" s="71"/>
      <c r="ABJ10" s="71"/>
      <c r="ABK10" s="71"/>
      <c r="ABL10" s="71"/>
      <c r="ABM10" s="71"/>
      <c r="ABN10" s="71"/>
      <c r="ABO10" s="71"/>
      <c r="ABP10" s="71"/>
      <c r="ABQ10" s="71"/>
      <c r="ABR10" s="71"/>
      <c r="ABS10" s="71"/>
      <c r="ABT10" s="71"/>
      <c r="ABU10" s="71"/>
      <c r="ABV10" s="71"/>
      <c r="ABW10" s="71"/>
      <c r="ABX10" s="71"/>
      <c r="ABY10" s="71"/>
      <c r="ABZ10" s="71"/>
      <c r="ACA10" s="71"/>
      <c r="ACB10" s="71"/>
      <c r="ACC10" s="71"/>
      <c r="ACD10" s="71"/>
      <c r="ACE10" s="71"/>
      <c r="ACF10" s="71"/>
      <c r="ACG10" s="71"/>
      <c r="ACH10" s="71"/>
      <c r="ACI10" s="71"/>
      <c r="ACJ10" s="71"/>
      <c r="ACK10" s="71"/>
      <c r="ACL10" s="71"/>
      <c r="ACM10" s="71"/>
      <c r="ACN10" s="71"/>
      <c r="ACO10" s="71"/>
      <c r="ACP10" s="71"/>
      <c r="ACQ10" s="71"/>
      <c r="ACR10" s="71"/>
      <c r="ACS10" s="71"/>
      <c r="ACT10" s="71"/>
      <c r="ACU10" s="71"/>
      <c r="ACV10" s="71"/>
      <c r="ACW10" s="71"/>
      <c r="ACX10" s="71"/>
      <c r="ACY10" s="71"/>
      <c r="ACZ10" s="71"/>
      <c r="ADA10" s="71"/>
      <c r="ADB10" s="71"/>
      <c r="ADC10" s="71"/>
      <c r="ADD10" s="71"/>
      <c r="ADE10" s="71"/>
      <c r="ADF10" s="71"/>
      <c r="ADG10" s="71"/>
      <c r="ADH10" s="71"/>
      <c r="ADI10" s="71"/>
      <c r="ADJ10" s="71"/>
      <c r="ADK10" s="71"/>
      <c r="ADL10" s="71"/>
      <c r="ADM10" s="71"/>
      <c r="ADN10" s="71"/>
      <c r="ADO10" s="71"/>
      <c r="ADP10" s="71"/>
      <c r="ADQ10" s="71"/>
      <c r="ADR10" s="71"/>
      <c r="ADS10" s="71"/>
      <c r="ADT10" s="71"/>
      <c r="ADU10" s="71"/>
      <c r="ADV10" s="71"/>
      <c r="ADW10" s="71"/>
      <c r="ADX10" s="71"/>
      <c r="ADY10" s="71"/>
      <c r="ADZ10" s="71"/>
      <c r="AEA10" s="71"/>
      <c r="AEB10" s="71"/>
      <c r="AEC10" s="71"/>
      <c r="AED10" s="71"/>
      <c r="AEE10" s="71"/>
      <c r="AEF10" s="71"/>
      <c r="AEG10" s="71"/>
      <c r="AEH10" s="71"/>
      <c r="AEI10" s="71"/>
      <c r="AEJ10" s="71"/>
      <c r="AEK10" s="71"/>
      <c r="AEL10" s="71"/>
      <c r="AEM10" s="71"/>
      <c r="AEN10" s="71"/>
      <c r="AEO10" s="71"/>
      <c r="AEP10" s="71"/>
      <c r="AEQ10" s="71"/>
      <c r="AER10" s="71"/>
      <c r="AES10" s="71"/>
      <c r="AET10" s="71"/>
      <c r="AEU10" s="71"/>
      <c r="AEV10" s="71"/>
      <c r="AEW10" s="71"/>
      <c r="AEX10" s="71"/>
      <c r="AEY10" s="71"/>
      <c r="AEZ10" s="71"/>
      <c r="AFA10" s="71"/>
      <c r="AFB10" s="71"/>
      <c r="AFC10" s="71"/>
      <c r="AFD10" s="71"/>
      <c r="AFE10" s="71"/>
      <c r="AFF10" s="71"/>
      <c r="AFG10" s="71"/>
      <c r="AFH10" s="71"/>
      <c r="AFI10" s="71"/>
      <c r="AFJ10" s="71"/>
      <c r="AFK10" s="71"/>
    </row>
    <row r="11" spans="1:843" s="52" customFormat="1" ht="34.15" customHeight="1" x14ac:dyDescent="0.2">
      <c r="A11" s="17">
        <f>A10+1</f>
        <v>2</v>
      </c>
      <c r="B11" s="149" t="s">
        <v>186</v>
      </c>
      <c r="C11" s="145">
        <v>13.6</v>
      </c>
      <c r="D11" s="230">
        <v>14.4</v>
      </c>
      <c r="E11" s="230">
        <v>5.7</v>
      </c>
      <c r="F11" s="230">
        <v>11.6</v>
      </c>
      <c r="G11" s="230">
        <v>2.4</v>
      </c>
      <c r="H11" s="230">
        <v>1.2</v>
      </c>
      <c r="I11" s="230">
        <v>9.3000000000000007</v>
      </c>
      <c r="J11" s="230">
        <v>8.1</v>
      </c>
      <c r="K11" s="230">
        <v>3.9</v>
      </c>
      <c r="L11" s="230">
        <v>6.57</v>
      </c>
      <c r="M11" s="230">
        <v>58</v>
      </c>
      <c r="N11" s="230">
        <v>77.599999999999994</v>
      </c>
      <c r="O11" s="232">
        <v>4.9000000000000004</v>
      </c>
      <c r="P11" s="232">
        <v>6.7</v>
      </c>
      <c r="Q11" s="232">
        <v>61.9</v>
      </c>
      <c r="R11" s="230">
        <v>26.64</v>
      </c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  <c r="IR11" s="71"/>
      <c r="IS11" s="71"/>
      <c r="IT11" s="71"/>
      <c r="IU11" s="71"/>
      <c r="IV11" s="71"/>
      <c r="IW11" s="71"/>
      <c r="IX11" s="71"/>
      <c r="IY11" s="71"/>
      <c r="IZ11" s="71"/>
      <c r="JA11" s="71"/>
      <c r="JB11" s="71"/>
      <c r="JC11" s="71"/>
      <c r="JD11" s="71"/>
      <c r="JE11" s="71"/>
      <c r="JF11" s="71"/>
      <c r="JG11" s="71"/>
      <c r="JH11" s="71"/>
      <c r="JI11" s="71"/>
      <c r="JJ11" s="71"/>
      <c r="JK11" s="71"/>
      <c r="JL11" s="71"/>
      <c r="JM11" s="71"/>
      <c r="JN11" s="71"/>
      <c r="JO11" s="71"/>
      <c r="JP11" s="71"/>
      <c r="JQ11" s="71"/>
      <c r="JR11" s="71"/>
      <c r="JS11" s="71"/>
      <c r="JT11" s="71"/>
      <c r="JU11" s="71"/>
      <c r="JV11" s="71"/>
      <c r="JW11" s="71"/>
      <c r="JX11" s="71"/>
      <c r="JY11" s="71"/>
      <c r="JZ11" s="71"/>
      <c r="KA11" s="71"/>
      <c r="KB11" s="71"/>
      <c r="KC11" s="71"/>
      <c r="KD11" s="71"/>
      <c r="KE11" s="71"/>
      <c r="KF11" s="71"/>
      <c r="KG11" s="71"/>
      <c r="KH11" s="71"/>
      <c r="KI11" s="71"/>
      <c r="KJ11" s="71"/>
      <c r="KK11" s="71"/>
      <c r="KL11" s="71"/>
      <c r="KM11" s="71"/>
      <c r="KN11" s="71"/>
      <c r="KO11" s="71"/>
      <c r="KP11" s="71"/>
      <c r="KQ11" s="71"/>
      <c r="KR11" s="71"/>
      <c r="KS11" s="71"/>
      <c r="KT11" s="71"/>
      <c r="KU11" s="71"/>
      <c r="KV11" s="71"/>
      <c r="KW11" s="71"/>
      <c r="KX11" s="71"/>
      <c r="KY11" s="71"/>
      <c r="KZ11" s="71"/>
      <c r="LA11" s="71"/>
      <c r="LB11" s="71"/>
      <c r="LC11" s="71"/>
      <c r="LD11" s="71"/>
      <c r="LE11" s="71"/>
      <c r="LF11" s="71"/>
      <c r="LG11" s="71"/>
      <c r="LH11" s="71"/>
      <c r="LI11" s="71"/>
      <c r="LJ11" s="71"/>
      <c r="LK11" s="71"/>
      <c r="LL11" s="71"/>
      <c r="LM11" s="71"/>
      <c r="LN11" s="71"/>
      <c r="LO11" s="71"/>
      <c r="LP11" s="71"/>
      <c r="LQ11" s="71"/>
      <c r="LR11" s="71"/>
      <c r="LS11" s="71"/>
      <c r="LT11" s="71"/>
      <c r="LU11" s="71"/>
      <c r="LV11" s="71"/>
      <c r="LW11" s="71"/>
      <c r="LX11" s="71"/>
      <c r="LY11" s="71"/>
      <c r="LZ11" s="71"/>
      <c r="MA11" s="71"/>
      <c r="MB11" s="71"/>
      <c r="MC11" s="71"/>
      <c r="MD11" s="71"/>
      <c r="ME11" s="71"/>
      <c r="MF11" s="71"/>
      <c r="MG11" s="71"/>
      <c r="MH11" s="71"/>
      <c r="MI11" s="71"/>
      <c r="MJ11" s="71"/>
      <c r="MK11" s="71"/>
      <c r="ML11" s="71"/>
      <c r="MM11" s="71"/>
      <c r="MN11" s="71"/>
      <c r="MO11" s="71"/>
      <c r="MP11" s="71"/>
      <c r="MQ11" s="71"/>
      <c r="MR11" s="71"/>
      <c r="MS11" s="71"/>
      <c r="MT11" s="71"/>
      <c r="MU11" s="71"/>
      <c r="MV11" s="71"/>
      <c r="MW11" s="71"/>
      <c r="MX11" s="71"/>
      <c r="MY11" s="71"/>
      <c r="MZ11" s="71"/>
      <c r="NA11" s="71"/>
      <c r="NB11" s="71"/>
      <c r="NC11" s="71"/>
      <c r="ND11" s="71"/>
      <c r="NE11" s="71"/>
      <c r="NF11" s="71"/>
      <c r="NG11" s="71"/>
      <c r="NH11" s="71"/>
      <c r="NI11" s="71"/>
      <c r="NJ11" s="71"/>
      <c r="NK11" s="71"/>
      <c r="NL11" s="71"/>
      <c r="NM11" s="71"/>
      <c r="NN11" s="71"/>
      <c r="NO11" s="71"/>
      <c r="NP11" s="71"/>
      <c r="NQ11" s="71"/>
      <c r="NR11" s="71"/>
      <c r="NS11" s="71"/>
      <c r="NT11" s="71"/>
      <c r="NU11" s="71"/>
      <c r="NV11" s="71"/>
      <c r="NW11" s="71"/>
      <c r="NX11" s="71"/>
      <c r="NY11" s="71"/>
      <c r="NZ11" s="71"/>
      <c r="OA11" s="71"/>
      <c r="OB11" s="71"/>
      <c r="OC11" s="71"/>
      <c r="OD11" s="71"/>
      <c r="OE11" s="71"/>
      <c r="OF11" s="71"/>
      <c r="OG11" s="71"/>
      <c r="OH11" s="71"/>
      <c r="OI11" s="71"/>
      <c r="OJ11" s="71"/>
      <c r="OK11" s="71"/>
      <c r="OL11" s="71"/>
      <c r="OM11" s="71"/>
      <c r="ON11" s="71"/>
      <c r="OO11" s="71"/>
      <c r="OP11" s="71"/>
      <c r="OQ11" s="71"/>
      <c r="OR11" s="71"/>
      <c r="OS11" s="71"/>
      <c r="OT11" s="71"/>
      <c r="OU11" s="71"/>
      <c r="OV11" s="71"/>
      <c r="OW11" s="71"/>
      <c r="OX11" s="71"/>
      <c r="OY11" s="71"/>
      <c r="OZ11" s="71"/>
      <c r="PA11" s="71"/>
      <c r="PB11" s="71"/>
      <c r="PC11" s="71"/>
      <c r="PD11" s="71"/>
      <c r="PE11" s="71"/>
      <c r="PF11" s="71"/>
      <c r="PG11" s="71"/>
      <c r="PH11" s="71"/>
      <c r="PI11" s="71"/>
      <c r="PJ11" s="71"/>
      <c r="PK11" s="71"/>
      <c r="PL11" s="71"/>
      <c r="PM11" s="71"/>
      <c r="PN11" s="71"/>
      <c r="PO11" s="71"/>
      <c r="PP11" s="71"/>
      <c r="PQ11" s="71"/>
      <c r="PR11" s="71"/>
      <c r="PS11" s="71"/>
      <c r="PT11" s="71"/>
      <c r="PU11" s="71"/>
      <c r="PV11" s="71"/>
      <c r="PW11" s="71"/>
      <c r="PX11" s="71"/>
      <c r="PY11" s="71"/>
      <c r="PZ11" s="71"/>
      <c r="QA11" s="71"/>
      <c r="QB11" s="71"/>
      <c r="QC11" s="71"/>
      <c r="QD11" s="71"/>
      <c r="QE11" s="71"/>
      <c r="QF11" s="71"/>
      <c r="QG11" s="71"/>
      <c r="QH11" s="71"/>
      <c r="QI11" s="71"/>
      <c r="QJ11" s="71"/>
      <c r="QK11" s="71"/>
      <c r="QL11" s="71"/>
      <c r="QM11" s="71"/>
      <c r="QN11" s="71"/>
      <c r="QO11" s="71"/>
      <c r="QP11" s="71"/>
      <c r="QQ11" s="71"/>
      <c r="QR11" s="71"/>
      <c r="QS11" s="71"/>
      <c r="QT11" s="71"/>
      <c r="QU11" s="71"/>
      <c r="QV11" s="71"/>
      <c r="QW11" s="71"/>
      <c r="QX11" s="71"/>
      <c r="QY11" s="71"/>
      <c r="QZ11" s="71"/>
      <c r="RA11" s="71"/>
      <c r="RB11" s="71"/>
      <c r="RC11" s="71"/>
      <c r="RD11" s="71"/>
      <c r="RE11" s="71"/>
      <c r="RF11" s="71"/>
      <c r="RG11" s="71"/>
      <c r="RH11" s="71"/>
      <c r="RI11" s="71"/>
      <c r="RJ11" s="71"/>
      <c r="RK11" s="71"/>
      <c r="RL11" s="71"/>
      <c r="RM11" s="71"/>
      <c r="RN11" s="71"/>
      <c r="RO11" s="71"/>
      <c r="RP11" s="71"/>
      <c r="RQ11" s="71"/>
      <c r="RR11" s="71"/>
      <c r="RS11" s="71"/>
      <c r="RT11" s="71"/>
      <c r="RU11" s="71"/>
      <c r="RV11" s="71"/>
      <c r="RW11" s="71"/>
      <c r="RX11" s="71"/>
      <c r="RY11" s="71"/>
      <c r="RZ11" s="71"/>
      <c r="SA11" s="71"/>
      <c r="SB11" s="71"/>
      <c r="SC11" s="71"/>
      <c r="SD11" s="71"/>
      <c r="SE11" s="71"/>
      <c r="SF11" s="71"/>
      <c r="SG11" s="71"/>
      <c r="SH11" s="71"/>
      <c r="SI11" s="71"/>
      <c r="SJ11" s="71"/>
      <c r="SK11" s="71"/>
      <c r="SL11" s="71"/>
      <c r="SM11" s="71"/>
      <c r="SN11" s="71"/>
      <c r="SO11" s="71"/>
      <c r="SP11" s="71"/>
      <c r="SQ11" s="71"/>
      <c r="SR11" s="71"/>
      <c r="SS11" s="71"/>
      <c r="ST11" s="71"/>
      <c r="SU11" s="71"/>
      <c r="SV11" s="71"/>
      <c r="SW11" s="71"/>
      <c r="SX11" s="71"/>
      <c r="SY11" s="71"/>
      <c r="SZ11" s="71"/>
      <c r="TA11" s="71"/>
      <c r="TB11" s="71"/>
      <c r="TC11" s="71"/>
      <c r="TD11" s="71"/>
      <c r="TE11" s="71"/>
      <c r="TF11" s="71"/>
      <c r="TG11" s="71"/>
      <c r="TH11" s="71"/>
      <c r="TI11" s="71"/>
      <c r="TJ11" s="71"/>
      <c r="TK11" s="71"/>
      <c r="TL11" s="71"/>
      <c r="TM11" s="71"/>
      <c r="TN11" s="71"/>
      <c r="TO11" s="71"/>
      <c r="TP11" s="71"/>
      <c r="TQ11" s="71"/>
      <c r="TR11" s="71"/>
      <c r="TS11" s="71"/>
      <c r="TT11" s="71"/>
      <c r="TU11" s="71"/>
      <c r="TV11" s="71"/>
      <c r="TW11" s="71"/>
      <c r="TX11" s="71"/>
      <c r="TY11" s="71"/>
      <c r="TZ11" s="71"/>
      <c r="UA11" s="71"/>
      <c r="UB11" s="71"/>
      <c r="UC11" s="71"/>
      <c r="UD11" s="71"/>
      <c r="UE11" s="71"/>
      <c r="UF11" s="71"/>
      <c r="UG11" s="71"/>
      <c r="UH11" s="71"/>
      <c r="UI11" s="71"/>
      <c r="UJ11" s="71"/>
      <c r="UK11" s="71"/>
      <c r="UL11" s="71"/>
      <c r="UM11" s="71"/>
      <c r="UN11" s="71"/>
      <c r="UO11" s="71"/>
      <c r="UP11" s="71"/>
      <c r="UQ11" s="71"/>
      <c r="UR11" s="71"/>
      <c r="US11" s="71"/>
      <c r="UT11" s="71"/>
      <c r="UU11" s="71"/>
      <c r="UV11" s="71"/>
      <c r="UW11" s="71"/>
      <c r="UX11" s="71"/>
      <c r="UY11" s="71"/>
      <c r="UZ11" s="71"/>
      <c r="VA11" s="71"/>
      <c r="VB11" s="71"/>
      <c r="VC11" s="71"/>
      <c r="VD11" s="71"/>
      <c r="VE11" s="71"/>
      <c r="VF11" s="71"/>
      <c r="VG11" s="71"/>
      <c r="VH11" s="71"/>
      <c r="VI11" s="71"/>
      <c r="VJ11" s="71"/>
      <c r="VK11" s="71"/>
      <c r="VL11" s="71"/>
      <c r="VM11" s="71"/>
      <c r="VN11" s="71"/>
      <c r="VO11" s="71"/>
      <c r="VP11" s="71"/>
      <c r="VQ11" s="71"/>
      <c r="VR11" s="71"/>
      <c r="VS11" s="71"/>
      <c r="VT11" s="71"/>
      <c r="VU11" s="71"/>
      <c r="VV11" s="71"/>
      <c r="VW11" s="71"/>
      <c r="VX11" s="71"/>
      <c r="VY11" s="71"/>
      <c r="VZ11" s="71"/>
      <c r="WA11" s="71"/>
      <c r="WB11" s="71"/>
      <c r="WC11" s="71"/>
      <c r="WD11" s="71"/>
      <c r="WE11" s="71"/>
      <c r="WF11" s="71"/>
      <c r="WG11" s="71"/>
      <c r="WH11" s="71"/>
      <c r="WI11" s="71"/>
      <c r="WJ11" s="71"/>
      <c r="WK11" s="71"/>
      <c r="WL11" s="71"/>
      <c r="WM11" s="71"/>
      <c r="WN11" s="71"/>
      <c r="WO11" s="71"/>
      <c r="WP11" s="71"/>
      <c r="WQ11" s="71"/>
      <c r="WR11" s="71"/>
      <c r="WS11" s="71"/>
      <c r="WT11" s="71"/>
      <c r="WU11" s="71"/>
      <c r="WV11" s="71"/>
      <c r="WW11" s="71"/>
      <c r="WX11" s="71"/>
      <c r="WY11" s="71"/>
      <c r="WZ11" s="71"/>
      <c r="XA11" s="71"/>
      <c r="XB11" s="71"/>
      <c r="XC11" s="71"/>
      <c r="XD11" s="71"/>
      <c r="XE11" s="71"/>
      <c r="XF11" s="71"/>
      <c r="XG11" s="71"/>
      <c r="XH11" s="71"/>
      <c r="XI11" s="71"/>
      <c r="XJ11" s="71"/>
      <c r="XK11" s="71"/>
      <c r="XL11" s="71"/>
      <c r="XM11" s="71"/>
      <c r="XN11" s="71"/>
      <c r="XO11" s="71"/>
      <c r="XP11" s="71"/>
      <c r="XQ11" s="71"/>
      <c r="XR11" s="71"/>
      <c r="XS11" s="71"/>
      <c r="XT11" s="71"/>
      <c r="XU11" s="71"/>
      <c r="XV11" s="71"/>
      <c r="XW11" s="71"/>
      <c r="XX11" s="71"/>
      <c r="XY11" s="71"/>
      <c r="XZ11" s="71"/>
      <c r="YA11" s="71"/>
      <c r="YB11" s="71"/>
      <c r="YC11" s="71"/>
      <c r="YD11" s="71"/>
      <c r="YE11" s="71"/>
      <c r="YF11" s="71"/>
      <c r="YG11" s="71"/>
      <c r="YH11" s="71"/>
      <c r="YI11" s="71"/>
      <c r="YJ11" s="71"/>
      <c r="YK11" s="71"/>
      <c r="YL11" s="71"/>
      <c r="YM11" s="71"/>
      <c r="YN11" s="71"/>
      <c r="YO11" s="71"/>
      <c r="YP11" s="71"/>
      <c r="YQ11" s="71"/>
      <c r="YR11" s="71"/>
      <c r="YS11" s="71"/>
      <c r="YT11" s="71"/>
      <c r="YU11" s="71"/>
      <c r="YV11" s="71"/>
      <c r="YW11" s="71"/>
      <c r="YX11" s="71"/>
      <c r="YY11" s="71"/>
      <c r="YZ11" s="71"/>
      <c r="ZA11" s="71"/>
      <c r="ZB11" s="71"/>
      <c r="ZC11" s="71"/>
      <c r="ZD11" s="71"/>
      <c r="ZE11" s="71"/>
      <c r="ZF11" s="71"/>
      <c r="ZG11" s="71"/>
      <c r="ZH11" s="71"/>
      <c r="ZI11" s="71"/>
      <c r="ZJ11" s="71"/>
      <c r="ZK11" s="71"/>
      <c r="ZL11" s="71"/>
      <c r="ZM11" s="71"/>
      <c r="ZN11" s="71"/>
      <c r="ZO11" s="71"/>
      <c r="ZP11" s="71"/>
      <c r="ZQ11" s="71"/>
      <c r="ZR11" s="71"/>
      <c r="ZS11" s="71"/>
      <c r="ZT11" s="71"/>
      <c r="ZU11" s="71"/>
      <c r="ZV11" s="71"/>
      <c r="ZW11" s="71"/>
      <c r="ZX11" s="71"/>
      <c r="ZY11" s="71"/>
      <c r="ZZ11" s="71"/>
      <c r="AAA11" s="71"/>
      <c r="AAB11" s="71"/>
      <c r="AAC11" s="71"/>
      <c r="AAD11" s="71"/>
      <c r="AAE11" s="71"/>
      <c r="AAF11" s="71"/>
      <c r="AAG11" s="71"/>
      <c r="AAH11" s="71"/>
      <c r="AAI11" s="71"/>
      <c r="AAJ11" s="71"/>
      <c r="AAK11" s="71"/>
      <c r="AAL11" s="71"/>
      <c r="AAM11" s="71"/>
      <c r="AAN11" s="71"/>
      <c r="AAO11" s="71"/>
      <c r="AAP11" s="71"/>
      <c r="AAQ11" s="71"/>
      <c r="AAR11" s="71"/>
      <c r="AAS11" s="71"/>
      <c r="AAT11" s="71"/>
      <c r="AAU11" s="71"/>
      <c r="AAV11" s="71"/>
      <c r="AAW11" s="71"/>
      <c r="AAX11" s="71"/>
      <c r="AAY11" s="71"/>
      <c r="AAZ11" s="71"/>
      <c r="ABA11" s="71"/>
      <c r="ABB11" s="71"/>
      <c r="ABC11" s="71"/>
      <c r="ABD11" s="71"/>
      <c r="ABE11" s="71"/>
      <c r="ABF11" s="71"/>
      <c r="ABG11" s="71"/>
      <c r="ABH11" s="71"/>
      <c r="ABI11" s="71"/>
      <c r="ABJ11" s="71"/>
      <c r="ABK11" s="71"/>
      <c r="ABL11" s="71"/>
      <c r="ABM11" s="71"/>
      <c r="ABN11" s="71"/>
      <c r="ABO11" s="71"/>
      <c r="ABP11" s="71"/>
      <c r="ABQ11" s="71"/>
      <c r="ABR11" s="71"/>
      <c r="ABS11" s="71"/>
      <c r="ABT11" s="71"/>
      <c r="ABU11" s="71"/>
      <c r="ABV11" s="71"/>
      <c r="ABW11" s="71"/>
      <c r="ABX11" s="71"/>
      <c r="ABY11" s="71"/>
      <c r="ABZ11" s="71"/>
      <c r="ACA11" s="71"/>
      <c r="ACB11" s="71"/>
      <c r="ACC11" s="71"/>
      <c r="ACD11" s="71"/>
      <c r="ACE11" s="71"/>
      <c r="ACF11" s="71"/>
      <c r="ACG11" s="71"/>
      <c r="ACH11" s="71"/>
      <c r="ACI11" s="71"/>
      <c r="ACJ11" s="71"/>
      <c r="ACK11" s="71"/>
      <c r="ACL11" s="71"/>
      <c r="ACM11" s="71"/>
      <c r="ACN11" s="71"/>
      <c r="ACO11" s="71"/>
      <c r="ACP11" s="71"/>
      <c r="ACQ11" s="71"/>
      <c r="ACR11" s="71"/>
      <c r="ACS11" s="71"/>
      <c r="ACT11" s="71"/>
      <c r="ACU11" s="71"/>
      <c r="ACV11" s="71"/>
      <c r="ACW11" s="71"/>
      <c r="ACX11" s="71"/>
      <c r="ACY11" s="71"/>
      <c r="ACZ11" s="71"/>
      <c r="ADA11" s="71"/>
      <c r="ADB11" s="71"/>
      <c r="ADC11" s="71"/>
      <c r="ADD11" s="71"/>
      <c r="ADE11" s="71"/>
      <c r="ADF11" s="71"/>
      <c r="ADG11" s="71"/>
      <c r="ADH11" s="71"/>
      <c r="ADI11" s="71"/>
      <c r="ADJ11" s="71"/>
      <c r="ADK11" s="71"/>
      <c r="ADL11" s="71"/>
      <c r="ADM11" s="71"/>
      <c r="ADN11" s="71"/>
      <c r="ADO11" s="71"/>
      <c r="ADP11" s="71"/>
      <c r="ADQ11" s="71"/>
      <c r="ADR11" s="71"/>
      <c r="ADS11" s="71"/>
      <c r="ADT11" s="71"/>
      <c r="ADU11" s="71"/>
      <c r="ADV11" s="71"/>
      <c r="ADW11" s="71"/>
      <c r="ADX11" s="71"/>
      <c r="ADY11" s="71"/>
      <c r="ADZ11" s="71"/>
      <c r="AEA11" s="71"/>
      <c r="AEB11" s="71"/>
      <c r="AEC11" s="71"/>
      <c r="AED11" s="71"/>
      <c r="AEE11" s="71"/>
      <c r="AEF11" s="71"/>
      <c r="AEG11" s="71"/>
      <c r="AEH11" s="71"/>
      <c r="AEI11" s="71"/>
      <c r="AEJ11" s="71"/>
      <c r="AEK11" s="71"/>
      <c r="AEL11" s="71"/>
      <c r="AEM11" s="71"/>
      <c r="AEN11" s="71"/>
      <c r="AEO11" s="71"/>
      <c r="AEP11" s="71"/>
      <c r="AEQ11" s="71"/>
      <c r="AER11" s="71"/>
      <c r="AES11" s="71"/>
      <c r="AET11" s="71"/>
      <c r="AEU11" s="71"/>
      <c r="AEV11" s="71"/>
      <c r="AEW11" s="71"/>
      <c r="AEX11" s="71"/>
      <c r="AEY11" s="71"/>
      <c r="AEZ11" s="71"/>
      <c r="AFA11" s="71"/>
      <c r="AFB11" s="71"/>
      <c r="AFC11" s="71"/>
      <c r="AFD11" s="71"/>
      <c r="AFE11" s="71"/>
      <c r="AFF11" s="71"/>
      <c r="AFG11" s="71"/>
      <c r="AFH11" s="71"/>
      <c r="AFI11" s="71"/>
      <c r="AFJ11" s="71"/>
      <c r="AFK11" s="71"/>
    </row>
    <row r="12" spans="1:843" s="28" customFormat="1" ht="29.45" customHeight="1" x14ac:dyDescent="0.2">
      <c r="A12" s="17">
        <f t="shared" ref="A12:A59" si="0">A11+1</f>
        <v>3</v>
      </c>
      <c r="B12" s="149" t="s">
        <v>187</v>
      </c>
      <c r="C12" s="145">
        <v>13.3</v>
      </c>
      <c r="D12" s="230">
        <v>11.97</v>
      </c>
      <c r="E12" s="230">
        <v>5.0999999999999996</v>
      </c>
      <c r="F12" s="230">
        <v>4.8</v>
      </c>
      <c r="G12" s="230">
        <v>4</v>
      </c>
      <c r="H12" s="230">
        <v>3</v>
      </c>
      <c r="I12" s="230">
        <v>11.3</v>
      </c>
      <c r="J12" s="230">
        <v>12.9</v>
      </c>
      <c r="K12" s="230">
        <v>5</v>
      </c>
      <c r="L12" s="230">
        <v>3.98</v>
      </c>
      <c r="M12" s="230">
        <v>61</v>
      </c>
      <c r="N12" s="230">
        <v>53</v>
      </c>
      <c r="O12" s="232">
        <v>4</v>
      </c>
      <c r="P12" s="232">
        <v>4.97</v>
      </c>
      <c r="Q12" s="232">
        <v>41.9</v>
      </c>
      <c r="R12" s="230">
        <v>49.7</v>
      </c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71"/>
      <c r="IU12" s="71"/>
      <c r="IV12" s="71"/>
      <c r="IW12" s="71"/>
      <c r="IX12" s="71"/>
      <c r="IY12" s="71"/>
      <c r="IZ12" s="71"/>
      <c r="JA12" s="71"/>
      <c r="JB12" s="71"/>
      <c r="JC12" s="71"/>
      <c r="JD12" s="71"/>
      <c r="JE12" s="71"/>
      <c r="JF12" s="71"/>
      <c r="JG12" s="71"/>
      <c r="JH12" s="71"/>
      <c r="JI12" s="71"/>
      <c r="JJ12" s="71"/>
      <c r="JK12" s="71"/>
      <c r="JL12" s="71"/>
      <c r="JM12" s="71"/>
      <c r="JN12" s="71"/>
      <c r="JO12" s="71"/>
      <c r="JP12" s="71"/>
      <c r="JQ12" s="71"/>
      <c r="JR12" s="71"/>
      <c r="JS12" s="71"/>
      <c r="JT12" s="71"/>
      <c r="JU12" s="71"/>
      <c r="JV12" s="71"/>
      <c r="JW12" s="71"/>
      <c r="JX12" s="71"/>
      <c r="JY12" s="71"/>
      <c r="JZ12" s="71"/>
      <c r="KA12" s="71"/>
      <c r="KB12" s="71"/>
      <c r="KC12" s="71"/>
      <c r="KD12" s="71"/>
      <c r="KE12" s="71"/>
      <c r="KF12" s="71"/>
      <c r="KG12" s="71"/>
      <c r="KH12" s="71"/>
      <c r="KI12" s="71"/>
      <c r="KJ12" s="71"/>
      <c r="KK12" s="71"/>
      <c r="KL12" s="71"/>
      <c r="KM12" s="71"/>
      <c r="KN12" s="71"/>
      <c r="KO12" s="71"/>
      <c r="KP12" s="71"/>
      <c r="KQ12" s="71"/>
      <c r="KR12" s="71"/>
      <c r="KS12" s="71"/>
      <c r="KT12" s="71"/>
      <c r="KU12" s="71"/>
      <c r="KV12" s="71"/>
      <c r="KW12" s="71"/>
      <c r="KX12" s="71"/>
      <c r="KY12" s="71"/>
      <c r="KZ12" s="71"/>
      <c r="LA12" s="71"/>
      <c r="LB12" s="71"/>
      <c r="LC12" s="71"/>
      <c r="LD12" s="71"/>
      <c r="LE12" s="71"/>
      <c r="LF12" s="71"/>
      <c r="LG12" s="71"/>
      <c r="LH12" s="71"/>
      <c r="LI12" s="71"/>
      <c r="LJ12" s="71"/>
      <c r="LK12" s="71"/>
      <c r="LL12" s="71"/>
      <c r="LM12" s="71"/>
      <c r="LN12" s="71"/>
      <c r="LO12" s="71"/>
      <c r="LP12" s="71"/>
      <c r="LQ12" s="71"/>
      <c r="LR12" s="71"/>
      <c r="LS12" s="71"/>
      <c r="LT12" s="71"/>
      <c r="LU12" s="71"/>
      <c r="LV12" s="71"/>
      <c r="LW12" s="71"/>
      <c r="LX12" s="71"/>
      <c r="LY12" s="71"/>
      <c r="LZ12" s="71"/>
      <c r="MA12" s="71"/>
      <c r="MB12" s="71"/>
      <c r="MC12" s="71"/>
      <c r="MD12" s="71"/>
      <c r="ME12" s="71"/>
      <c r="MF12" s="71"/>
      <c r="MG12" s="71"/>
      <c r="MH12" s="71"/>
      <c r="MI12" s="71"/>
      <c r="MJ12" s="71"/>
      <c r="MK12" s="71"/>
      <c r="ML12" s="71"/>
      <c r="MM12" s="71"/>
      <c r="MN12" s="71"/>
      <c r="MO12" s="71"/>
      <c r="MP12" s="71"/>
      <c r="MQ12" s="71"/>
      <c r="MR12" s="71"/>
      <c r="MS12" s="71"/>
      <c r="MT12" s="71"/>
      <c r="MU12" s="71"/>
      <c r="MV12" s="71"/>
      <c r="MW12" s="71"/>
      <c r="MX12" s="71"/>
      <c r="MY12" s="71"/>
      <c r="MZ12" s="71"/>
      <c r="NA12" s="71"/>
      <c r="NB12" s="71"/>
      <c r="NC12" s="71"/>
      <c r="ND12" s="71"/>
      <c r="NE12" s="71"/>
      <c r="NF12" s="71"/>
      <c r="NG12" s="71"/>
      <c r="NH12" s="71"/>
      <c r="NI12" s="71"/>
      <c r="NJ12" s="71"/>
      <c r="NK12" s="71"/>
      <c r="NL12" s="71"/>
      <c r="NM12" s="71"/>
      <c r="NN12" s="71"/>
      <c r="NO12" s="71"/>
      <c r="NP12" s="71"/>
      <c r="NQ12" s="71"/>
      <c r="NR12" s="71"/>
      <c r="NS12" s="71"/>
      <c r="NT12" s="71"/>
      <c r="NU12" s="71"/>
      <c r="NV12" s="71"/>
      <c r="NW12" s="71"/>
      <c r="NX12" s="71"/>
      <c r="NY12" s="71"/>
      <c r="NZ12" s="71"/>
      <c r="OA12" s="71"/>
      <c r="OB12" s="71"/>
      <c r="OC12" s="71"/>
      <c r="OD12" s="71"/>
      <c r="OE12" s="71"/>
      <c r="OF12" s="71"/>
      <c r="OG12" s="71"/>
      <c r="OH12" s="71"/>
      <c r="OI12" s="71"/>
      <c r="OJ12" s="71"/>
      <c r="OK12" s="71"/>
      <c r="OL12" s="71"/>
      <c r="OM12" s="71"/>
      <c r="ON12" s="71"/>
      <c r="OO12" s="71"/>
      <c r="OP12" s="71"/>
      <c r="OQ12" s="71"/>
      <c r="OR12" s="71"/>
      <c r="OS12" s="71"/>
      <c r="OT12" s="71"/>
      <c r="OU12" s="71"/>
      <c r="OV12" s="71"/>
      <c r="OW12" s="71"/>
      <c r="OX12" s="71"/>
      <c r="OY12" s="71"/>
      <c r="OZ12" s="71"/>
      <c r="PA12" s="71"/>
      <c r="PB12" s="71"/>
      <c r="PC12" s="71"/>
      <c r="PD12" s="71"/>
      <c r="PE12" s="71"/>
      <c r="PF12" s="71"/>
      <c r="PG12" s="71"/>
      <c r="PH12" s="71"/>
      <c r="PI12" s="71"/>
      <c r="PJ12" s="71"/>
      <c r="PK12" s="71"/>
      <c r="PL12" s="71"/>
      <c r="PM12" s="71"/>
      <c r="PN12" s="71"/>
      <c r="PO12" s="71"/>
      <c r="PP12" s="71"/>
      <c r="PQ12" s="71"/>
      <c r="PR12" s="71"/>
      <c r="PS12" s="71"/>
      <c r="PT12" s="71"/>
      <c r="PU12" s="71"/>
      <c r="PV12" s="71"/>
      <c r="PW12" s="71"/>
      <c r="PX12" s="71"/>
      <c r="PY12" s="71"/>
      <c r="PZ12" s="71"/>
      <c r="QA12" s="71"/>
      <c r="QB12" s="71"/>
      <c r="QC12" s="71"/>
      <c r="QD12" s="71"/>
      <c r="QE12" s="71"/>
      <c r="QF12" s="71"/>
      <c r="QG12" s="71"/>
      <c r="QH12" s="71"/>
      <c r="QI12" s="71"/>
      <c r="QJ12" s="71"/>
      <c r="QK12" s="71"/>
      <c r="QL12" s="71"/>
      <c r="QM12" s="71"/>
      <c r="QN12" s="71"/>
      <c r="QO12" s="71"/>
      <c r="QP12" s="71"/>
      <c r="QQ12" s="71"/>
      <c r="QR12" s="71"/>
      <c r="QS12" s="71"/>
      <c r="QT12" s="71"/>
      <c r="QU12" s="71"/>
      <c r="QV12" s="71"/>
      <c r="QW12" s="71"/>
      <c r="QX12" s="71"/>
      <c r="QY12" s="71"/>
      <c r="QZ12" s="71"/>
      <c r="RA12" s="71"/>
      <c r="RB12" s="71"/>
      <c r="RC12" s="71"/>
      <c r="RD12" s="71"/>
      <c r="RE12" s="71"/>
      <c r="RF12" s="71"/>
      <c r="RG12" s="71"/>
      <c r="RH12" s="71"/>
      <c r="RI12" s="71"/>
      <c r="RJ12" s="71"/>
      <c r="RK12" s="71"/>
      <c r="RL12" s="71"/>
      <c r="RM12" s="71"/>
      <c r="RN12" s="71"/>
      <c r="RO12" s="71"/>
      <c r="RP12" s="71"/>
      <c r="RQ12" s="71"/>
      <c r="RR12" s="71"/>
      <c r="RS12" s="71"/>
      <c r="RT12" s="71"/>
      <c r="RU12" s="71"/>
      <c r="RV12" s="71"/>
      <c r="RW12" s="71"/>
      <c r="RX12" s="71"/>
      <c r="RY12" s="71"/>
      <c r="RZ12" s="71"/>
      <c r="SA12" s="71"/>
      <c r="SB12" s="71"/>
      <c r="SC12" s="71"/>
      <c r="SD12" s="71"/>
      <c r="SE12" s="71"/>
      <c r="SF12" s="71"/>
      <c r="SG12" s="71"/>
      <c r="SH12" s="71"/>
      <c r="SI12" s="71"/>
      <c r="SJ12" s="71"/>
      <c r="SK12" s="71"/>
      <c r="SL12" s="71"/>
      <c r="SM12" s="71"/>
      <c r="SN12" s="71"/>
      <c r="SO12" s="71"/>
      <c r="SP12" s="71"/>
      <c r="SQ12" s="71"/>
      <c r="SR12" s="71"/>
      <c r="SS12" s="71"/>
      <c r="ST12" s="71"/>
      <c r="SU12" s="71"/>
      <c r="SV12" s="71"/>
      <c r="SW12" s="71"/>
      <c r="SX12" s="71"/>
      <c r="SY12" s="71"/>
      <c r="SZ12" s="71"/>
      <c r="TA12" s="71"/>
      <c r="TB12" s="71"/>
      <c r="TC12" s="71"/>
      <c r="TD12" s="71"/>
      <c r="TE12" s="71"/>
      <c r="TF12" s="71"/>
      <c r="TG12" s="71"/>
      <c r="TH12" s="71"/>
      <c r="TI12" s="71"/>
      <c r="TJ12" s="71"/>
      <c r="TK12" s="71"/>
      <c r="TL12" s="71"/>
      <c r="TM12" s="71"/>
      <c r="TN12" s="71"/>
      <c r="TO12" s="71"/>
      <c r="TP12" s="71"/>
      <c r="TQ12" s="71"/>
      <c r="TR12" s="71"/>
      <c r="TS12" s="71"/>
      <c r="TT12" s="71"/>
      <c r="TU12" s="71"/>
      <c r="TV12" s="71"/>
      <c r="TW12" s="71"/>
      <c r="TX12" s="71"/>
      <c r="TY12" s="71"/>
      <c r="TZ12" s="71"/>
      <c r="UA12" s="71"/>
      <c r="UB12" s="71"/>
      <c r="UC12" s="71"/>
      <c r="UD12" s="71"/>
      <c r="UE12" s="71"/>
      <c r="UF12" s="71"/>
      <c r="UG12" s="71"/>
      <c r="UH12" s="71"/>
      <c r="UI12" s="71"/>
      <c r="UJ12" s="71"/>
      <c r="UK12" s="71"/>
      <c r="UL12" s="71"/>
      <c r="UM12" s="71"/>
      <c r="UN12" s="71"/>
      <c r="UO12" s="71"/>
      <c r="UP12" s="71"/>
      <c r="UQ12" s="71"/>
      <c r="UR12" s="71"/>
      <c r="US12" s="71"/>
      <c r="UT12" s="71"/>
      <c r="UU12" s="71"/>
      <c r="UV12" s="71"/>
      <c r="UW12" s="71"/>
      <c r="UX12" s="71"/>
      <c r="UY12" s="71"/>
      <c r="UZ12" s="71"/>
      <c r="VA12" s="71"/>
      <c r="VB12" s="71"/>
      <c r="VC12" s="71"/>
      <c r="VD12" s="71"/>
      <c r="VE12" s="71"/>
      <c r="VF12" s="71"/>
      <c r="VG12" s="71"/>
      <c r="VH12" s="71"/>
      <c r="VI12" s="71"/>
      <c r="VJ12" s="71"/>
      <c r="VK12" s="71"/>
      <c r="VL12" s="71"/>
      <c r="VM12" s="71"/>
      <c r="VN12" s="71"/>
      <c r="VO12" s="71"/>
      <c r="VP12" s="71"/>
      <c r="VQ12" s="71"/>
      <c r="VR12" s="71"/>
      <c r="VS12" s="71"/>
      <c r="VT12" s="71"/>
      <c r="VU12" s="71"/>
      <c r="VV12" s="71"/>
      <c r="VW12" s="71"/>
      <c r="VX12" s="71"/>
      <c r="VY12" s="71"/>
      <c r="VZ12" s="71"/>
      <c r="WA12" s="71"/>
      <c r="WB12" s="71"/>
      <c r="WC12" s="71"/>
      <c r="WD12" s="71"/>
      <c r="WE12" s="71"/>
      <c r="WF12" s="71"/>
      <c r="WG12" s="71"/>
      <c r="WH12" s="71"/>
      <c r="WI12" s="71"/>
      <c r="WJ12" s="71"/>
      <c r="WK12" s="71"/>
      <c r="WL12" s="71"/>
      <c r="WM12" s="71"/>
      <c r="WN12" s="71"/>
      <c r="WO12" s="71"/>
      <c r="WP12" s="71"/>
      <c r="WQ12" s="71"/>
      <c r="WR12" s="71"/>
      <c r="WS12" s="71"/>
      <c r="WT12" s="71"/>
      <c r="WU12" s="71"/>
      <c r="WV12" s="71"/>
      <c r="WW12" s="71"/>
      <c r="WX12" s="71"/>
      <c r="WY12" s="71"/>
      <c r="WZ12" s="71"/>
      <c r="XA12" s="71"/>
      <c r="XB12" s="71"/>
      <c r="XC12" s="71"/>
      <c r="XD12" s="71"/>
      <c r="XE12" s="71"/>
      <c r="XF12" s="71"/>
      <c r="XG12" s="71"/>
      <c r="XH12" s="71"/>
      <c r="XI12" s="71"/>
      <c r="XJ12" s="71"/>
      <c r="XK12" s="71"/>
      <c r="XL12" s="71"/>
      <c r="XM12" s="71"/>
      <c r="XN12" s="71"/>
      <c r="XO12" s="71"/>
      <c r="XP12" s="71"/>
      <c r="XQ12" s="71"/>
      <c r="XR12" s="71"/>
      <c r="XS12" s="71"/>
      <c r="XT12" s="71"/>
      <c r="XU12" s="71"/>
      <c r="XV12" s="71"/>
      <c r="XW12" s="71"/>
      <c r="XX12" s="71"/>
      <c r="XY12" s="71"/>
      <c r="XZ12" s="71"/>
      <c r="YA12" s="71"/>
      <c r="YB12" s="71"/>
      <c r="YC12" s="71"/>
      <c r="YD12" s="71"/>
      <c r="YE12" s="71"/>
      <c r="YF12" s="71"/>
      <c r="YG12" s="71"/>
      <c r="YH12" s="71"/>
      <c r="YI12" s="71"/>
      <c r="YJ12" s="71"/>
      <c r="YK12" s="71"/>
      <c r="YL12" s="71"/>
      <c r="YM12" s="71"/>
      <c r="YN12" s="71"/>
      <c r="YO12" s="71"/>
      <c r="YP12" s="71"/>
      <c r="YQ12" s="71"/>
      <c r="YR12" s="71"/>
      <c r="YS12" s="71"/>
      <c r="YT12" s="71"/>
      <c r="YU12" s="71"/>
      <c r="YV12" s="71"/>
      <c r="YW12" s="71"/>
      <c r="YX12" s="71"/>
      <c r="YY12" s="71"/>
      <c r="YZ12" s="71"/>
      <c r="ZA12" s="71"/>
      <c r="ZB12" s="71"/>
      <c r="ZC12" s="71"/>
      <c r="ZD12" s="71"/>
      <c r="ZE12" s="71"/>
      <c r="ZF12" s="71"/>
      <c r="ZG12" s="71"/>
      <c r="ZH12" s="71"/>
      <c r="ZI12" s="71"/>
      <c r="ZJ12" s="71"/>
      <c r="ZK12" s="71"/>
      <c r="ZL12" s="71"/>
      <c r="ZM12" s="71"/>
      <c r="ZN12" s="71"/>
      <c r="ZO12" s="71"/>
      <c r="ZP12" s="71"/>
      <c r="ZQ12" s="71"/>
      <c r="ZR12" s="71"/>
      <c r="ZS12" s="71"/>
      <c r="ZT12" s="71"/>
      <c r="ZU12" s="71"/>
      <c r="ZV12" s="71"/>
      <c r="ZW12" s="71"/>
      <c r="ZX12" s="71"/>
      <c r="ZY12" s="71"/>
      <c r="ZZ12" s="71"/>
      <c r="AAA12" s="71"/>
      <c r="AAB12" s="71"/>
      <c r="AAC12" s="71"/>
      <c r="AAD12" s="71"/>
      <c r="AAE12" s="71"/>
      <c r="AAF12" s="71"/>
      <c r="AAG12" s="71"/>
      <c r="AAH12" s="71"/>
      <c r="AAI12" s="71"/>
      <c r="AAJ12" s="71"/>
      <c r="AAK12" s="71"/>
      <c r="AAL12" s="71"/>
      <c r="AAM12" s="71"/>
      <c r="AAN12" s="71"/>
      <c r="AAO12" s="71"/>
      <c r="AAP12" s="71"/>
      <c r="AAQ12" s="71"/>
      <c r="AAR12" s="71"/>
      <c r="AAS12" s="71"/>
      <c r="AAT12" s="71"/>
      <c r="AAU12" s="71"/>
      <c r="AAV12" s="71"/>
      <c r="AAW12" s="71"/>
      <c r="AAX12" s="71"/>
      <c r="AAY12" s="71"/>
      <c r="AAZ12" s="71"/>
      <c r="ABA12" s="71"/>
      <c r="ABB12" s="71"/>
      <c r="ABC12" s="71"/>
      <c r="ABD12" s="71"/>
      <c r="ABE12" s="71"/>
      <c r="ABF12" s="71"/>
      <c r="ABG12" s="71"/>
      <c r="ABH12" s="71"/>
      <c r="ABI12" s="71"/>
      <c r="ABJ12" s="71"/>
      <c r="ABK12" s="71"/>
      <c r="ABL12" s="71"/>
      <c r="ABM12" s="71"/>
      <c r="ABN12" s="71"/>
      <c r="ABO12" s="71"/>
      <c r="ABP12" s="71"/>
      <c r="ABQ12" s="71"/>
      <c r="ABR12" s="71"/>
      <c r="ABS12" s="71"/>
      <c r="ABT12" s="71"/>
      <c r="ABU12" s="71"/>
      <c r="ABV12" s="71"/>
      <c r="ABW12" s="71"/>
      <c r="ABX12" s="71"/>
      <c r="ABY12" s="71"/>
      <c r="ABZ12" s="71"/>
      <c r="ACA12" s="71"/>
      <c r="ACB12" s="71"/>
      <c r="ACC12" s="71"/>
      <c r="ACD12" s="71"/>
      <c r="ACE12" s="71"/>
      <c r="ACF12" s="71"/>
      <c r="ACG12" s="71"/>
      <c r="ACH12" s="71"/>
      <c r="ACI12" s="71"/>
      <c r="ACJ12" s="71"/>
      <c r="ACK12" s="71"/>
      <c r="ACL12" s="71"/>
      <c r="ACM12" s="71"/>
      <c r="ACN12" s="71"/>
      <c r="ACO12" s="71"/>
      <c r="ACP12" s="71"/>
      <c r="ACQ12" s="71"/>
      <c r="ACR12" s="71"/>
      <c r="ACS12" s="71"/>
      <c r="ACT12" s="71"/>
      <c r="ACU12" s="71"/>
      <c r="ACV12" s="71"/>
      <c r="ACW12" s="71"/>
      <c r="ACX12" s="71"/>
      <c r="ACY12" s="71"/>
      <c r="ACZ12" s="71"/>
      <c r="ADA12" s="71"/>
      <c r="ADB12" s="71"/>
      <c r="ADC12" s="71"/>
      <c r="ADD12" s="71"/>
      <c r="ADE12" s="71"/>
      <c r="ADF12" s="71"/>
      <c r="ADG12" s="71"/>
      <c r="ADH12" s="71"/>
      <c r="ADI12" s="71"/>
      <c r="ADJ12" s="71"/>
      <c r="ADK12" s="71"/>
      <c r="ADL12" s="71"/>
      <c r="ADM12" s="71"/>
      <c r="ADN12" s="71"/>
      <c r="ADO12" s="71"/>
      <c r="ADP12" s="71"/>
      <c r="ADQ12" s="71"/>
      <c r="ADR12" s="71"/>
      <c r="ADS12" s="71"/>
      <c r="ADT12" s="71"/>
      <c r="ADU12" s="71"/>
      <c r="ADV12" s="71"/>
      <c r="ADW12" s="71"/>
      <c r="ADX12" s="71"/>
      <c r="ADY12" s="71"/>
      <c r="ADZ12" s="71"/>
      <c r="AEA12" s="71"/>
      <c r="AEB12" s="71"/>
      <c r="AEC12" s="71"/>
      <c r="AED12" s="71"/>
      <c r="AEE12" s="71"/>
      <c r="AEF12" s="71"/>
      <c r="AEG12" s="71"/>
      <c r="AEH12" s="71"/>
      <c r="AEI12" s="71"/>
      <c r="AEJ12" s="71"/>
      <c r="AEK12" s="71"/>
      <c r="AEL12" s="71"/>
      <c r="AEM12" s="71"/>
      <c r="AEN12" s="71"/>
      <c r="AEO12" s="71"/>
      <c r="AEP12" s="71"/>
      <c r="AEQ12" s="71"/>
      <c r="AER12" s="71"/>
      <c r="AES12" s="71"/>
      <c r="AET12" s="71"/>
      <c r="AEU12" s="71"/>
      <c r="AEV12" s="71"/>
      <c r="AEW12" s="71"/>
      <c r="AEX12" s="71"/>
      <c r="AEY12" s="71"/>
      <c r="AEZ12" s="71"/>
      <c r="AFA12" s="71"/>
      <c r="AFB12" s="71"/>
      <c r="AFC12" s="71"/>
      <c r="AFD12" s="71"/>
      <c r="AFE12" s="71"/>
      <c r="AFF12" s="71"/>
      <c r="AFG12" s="71"/>
      <c r="AFH12" s="71"/>
      <c r="AFI12" s="71"/>
      <c r="AFJ12" s="71"/>
      <c r="AFK12" s="71"/>
    </row>
    <row r="13" spans="1:843" s="46" customFormat="1" ht="31.15" customHeight="1" x14ac:dyDescent="0.2">
      <c r="A13" s="17">
        <f t="shared" si="0"/>
        <v>4</v>
      </c>
      <c r="B13" s="142" t="s">
        <v>188</v>
      </c>
      <c r="C13" s="145">
        <v>14.9</v>
      </c>
      <c r="D13" s="230">
        <v>15.74</v>
      </c>
      <c r="E13" s="230">
        <v>6.83</v>
      </c>
      <c r="F13" s="230">
        <v>7.3</v>
      </c>
      <c r="G13" s="230">
        <v>2.7</v>
      </c>
      <c r="H13" s="230">
        <v>2.4</v>
      </c>
      <c r="I13" s="230">
        <v>11.32</v>
      </c>
      <c r="J13" s="230">
        <v>9.98</v>
      </c>
      <c r="K13" s="230">
        <v>4.1900000000000004</v>
      </c>
      <c r="L13" s="230">
        <v>4.2699999999999996</v>
      </c>
      <c r="M13" s="230">
        <v>64.400000000000006</v>
      </c>
      <c r="N13" s="230">
        <v>61.56</v>
      </c>
      <c r="O13" s="232">
        <v>3.07</v>
      </c>
      <c r="P13" s="232">
        <v>3.87</v>
      </c>
      <c r="Q13" s="232">
        <v>41.3</v>
      </c>
      <c r="R13" s="230">
        <v>38.200000000000003</v>
      </c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71"/>
      <c r="IA13" s="71"/>
      <c r="IB13" s="71"/>
      <c r="IC13" s="71"/>
      <c r="ID13" s="71"/>
      <c r="IE13" s="71"/>
      <c r="IF13" s="71"/>
      <c r="IG13" s="71"/>
      <c r="IH13" s="71"/>
      <c r="II13" s="71"/>
      <c r="IJ13" s="71"/>
      <c r="IK13" s="71"/>
      <c r="IL13" s="71"/>
      <c r="IM13" s="71"/>
      <c r="IN13" s="71"/>
      <c r="IO13" s="71"/>
      <c r="IP13" s="71"/>
      <c r="IQ13" s="71"/>
      <c r="IR13" s="71"/>
      <c r="IS13" s="71"/>
      <c r="IT13" s="71"/>
      <c r="IU13" s="71"/>
      <c r="IV13" s="71"/>
      <c r="IW13" s="71"/>
      <c r="IX13" s="71"/>
      <c r="IY13" s="71"/>
      <c r="IZ13" s="71"/>
      <c r="JA13" s="71"/>
      <c r="JB13" s="71"/>
      <c r="JC13" s="71"/>
      <c r="JD13" s="71"/>
      <c r="JE13" s="71"/>
      <c r="JF13" s="71"/>
      <c r="JG13" s="71"/>
      <c r="JH13" s="71"/>
      <c r="JI13" s="71"/>
      <c r="JJ13" s="71"/>
      <c r="JK13" s="71"/>
      <c r="JL13" s="71"/>
      <c r="JM13" s="71"/>
      <c r="JN13" s="71"/>
      <c r="JO13" s="71"/>
      <c r="JP13" s="71"/>
      <c r="JQ13" s="71"/>
      <c r="JR13" s="71"/>
      <c r="JS13" s="71"/>
      <c r="JT13" s="71"/>
      <c r="JU13" s="71"/>
      <c r="JV13" s="71"/>
      <c r="JW13" s="71"/>
      <c r="JX13" s="71"/>
      <c r="JY13" s="71"/>
      <c r="JZ13" s="71"/>
      <c r="KA13" s="71"/>
      <c r="KB13" s="71"/>
      <c r="KC13" s="71"/>
      <c r="KD13" s="71"/>
      <c r="KE13" s="71"/>
      <c r="KF13" s="71"/>
      <c r="KG13" s="71"/>
      <c r="KH13" s="71"/>
      <c r="KI13" s="71"/>
      <c r="KJ13" s="71"/>
      <c r="KK13" s="71"/>
      <c r="KL13" s="71"/>
      <c r="KM13" s="71"/>
      <c r="KN13" s="71"/>
      <c r="KO13" s="71"/>
      <c r="KP13" s="71"/>
      <c r="KQ13" s="71"/>
      <c r="KR13" s="71"/>
      <c r="KS13" s="71"/>
      <c r="KT13" s="71"/>
      <c r="KU13" s="71"/>
      <c r="KV13" s="71"/>
      <c r="KW13" s="71"/>
      <c r="KX13" s="71"/>
      <c r="KY13" s="71"/>
      <c r="KZ13" s="71"/>
      <c r="LA13" s="71"/>
      <c r="LB13" s="71"/>
      <c r="LC13" s="71"/>
      <c r="LD13" s="71"/>
      <c r="LE13" s="71"/>
      <c r="LF13" s="71"/>
      <c r="LG13" s="71"/>
      <c r="LH13" s="71"/>
      <c r="LI13" s="71"/>
      <c r="LJ13" s="71"/>
      <c r="LK13" s="71"/>
      <c r="LL13" s="71"/>
      <c r="LM13" s="71"/>
      <c r="LN13" s="71"/>
      <c r="LO13" s="71"/>
      <c r="LP13" s="71"/>
      <c r="LQ13" s="71"/>
      <c r="LR13" s="71"/>
      <c r="LS13" s="71"/>
      <c r="LT13" s="71"/>
      <c r="LU13" s="71"/>
      <c r="LV13" s="71"/>
      <c r="LW13" s="71"/>
      <c r="LX13" s="71"/>
      <c r="LY13" s="71"/>
      <c r="LZ13" s="71"/>
      <c r="MA13" s="71"/>
      <c r="MB13" s="71"/>
      <c r="MC13" s="71"/>
      <c r="MD13" s="71"/>
      <c r="ME13" s="71"/>
      <c r="MF13" s="71"/>
      <c r="MG13" s="71"/>
      <c r="MH13" s="71"/>
      <c r="MI13" s="71"/>
      <c r="MJ13" s="71"/>
      <c r="MK13" s="71"/>
      <c r="ML13" s="71"/>
      <c r="MM13" s="71"/>
      <c r="MN13" s="71"/>
      <c r="MO13" s="71"/>
      <c r="MP13" s="71"/>
      <c r="MQ13" s="71"/>
      <c r="MR13" s="71"/>
      <c r="MS13" s="71"/>
      <c r="MT13" s="71"/>
      <c r="MU13" s="71"/>
      <c r="MV13" s="71"/>
      <c r="MW13" s="71"/>
      <c r="MX13" s="71"/>
      <c r="MY13" s="71"/>
      <c r="MZ13" s="71"/>
      <c r="NA13" s="71"/>
      <c r="NB13" s="71"/>
      <c r="NC13" s="71"/>
      <c r="ND13" s="71"/>
      <c r="NE13" s="71"/>
      <c r="NF13" s="71"/>
      <c r="NG13" s="71"/>
      <c r="NH13" s="71"/>
      <c r="NI13" s="71"/>
      <c r="NJ13" s="71"/>
      <c r="NK13" s="71"/>
      <c r="NL13" s="71"/>
      <c r="NM13" s="71"/>
      <c r="NN13" s="71"/>
      <c r="NO13" s="71"/>
      <c r="NP13" s="71"/>
      <c r="NQ13" s="71"/>
      <c r="NR13" s="71"/>
      <c r="NS13" s="71"/>
      <c r="NT13" s="71"/>
      <c r="NU13" s="71"/>
      <c r="NV13" s="71"/>
      <c r="NW13" s="71"/>
      <c r="NX13" s="71"/>
      <c r="NY13" s="71"/>
      <c r="NZ13" s="71"/>
      <c r="OA13" s="71"/>
      <c r="OB13" s="71"/>
      <c r="OC13" s="71"/>
      <c r="OD13" s="71"/>
      <c r="OE13" s="71"/>
      <c r="OF13" s="71"/>
      <c r="OG13" s="71"/>
      <c r="OH13" s="71"/>
      <c r="OI13" s="71"/>
      <c r="OJ13" s="71"/>
      <c r="OK13" s="71"/>
      <c r="OL13" s="71"/>
      <c r="OM13" s="71"/>
      <c r="ON13" s="71"/>
      <c r="OO13" s="71"/>
      <c r="OP13" s="71"/>
      <c r="OQ13" s="71"/>
      <c r="OR13" s="71"/>
      <c r="OS13" s="71"/>
      <c r="OT13" s="71"/>
      <c r="OU13" s="71"/>
      <c r="OV13" s="71"/>
      <c r="OW13" s="71"/>
      <c r="OX13" s="71"/>
      <c r="OY13" s="71"/>
      <c r="OZ13" s="71"/>
      <c r="PA13" s="71"/>
      <c r="PB13" s="71"/>
      <c r="PC13" s="71"/>
      <c r="PD13" s="71"/>
      <c r="PE13" s="71"/>
      <c r="PF13" s="71"/>
      <c r="PG13" s="71"/>
      <c r="PH13" s="71"/>
      <c r="PI13" s="71"/>
      <c r="PJ13" s="71"/>
      <c r="PK13" s="71"/>
      <c r="PL13" s="71"/>
      <c r="PM13" s="71"/>
      <c r="PN13" s="71"/>
      <c r="PO13" s="71"/>
      <c r="PP13" s="71"/>
      <c r="PQ13" s="71"/>
      <c r="PR13" s="71"/>
      <c r="PS13" s="71"/>
      <c r="PT13" s="71"/>
      <c r="PU13" s="71"/>
      <c r="PV13" s="71"/>
      <c r="PW13" s="71"/>
      <c r="PX13" s="71"/>
      <c r="PY13" s="71"/>
      <c r="PZ13" s="71"/>
      <c r="QA13" s="71"/>
      <c r="QB13" s="71"/>
      <c r="QC13" s="71"/>
      <c r="QD13" s="71"/>
      <c r="QE13" s="71"/>
      <c r="QF13" s="71"/>
      <c r="QG13" s="71"/>
      <c r="QH13" s="71"/>
      <c r="QI13" s="71"/>
      <c r="QJ13" s="71"/>
      <c r="QK13" s="71"/>
      <c r="QL13" s="71"/>
      <c r="QM13" s="71"/>
      <c r="QN13" s="71"/>
      <c r="QO13" s="71"/>
      <c r="QP13" s="71"/>
      <c r="QQ13" s="71"/>
      <c r="QR13" s="71"/>
      <c r="QS13" s="71"/>
      <c r="QT13" s="71"/>
      <c r="QU13" s="71"/>
      <c r="QV13" s="71"/>
      <c r="QW13" s="71"/>
      <c r="QX13" s="71"/>
      <c r="QY13" s="71"/>
      <c r="QZ13" s="71"/>
      <c r="RA13" s="71"/>
      <c r="RB13" s="71"/>
      <c r="RC13" s="71"/>
      <c r="RD13" s="71"/>
      <c r="RE13" s="71"/>
      <c r="RF13" s="71"/>
      <c r="RG13" s="71"/>
      <c r="RH13" s="71"/>
      <c r="RI13" s="71"/>
      <c r="RJ13" s="71"/>
      <c r="RK13" s="71"/>
      <c r="RL13" s="71"/>
      <c r="RM13" s="71"/>
      <c r="RN13" s="71"/>
      <c r="RO13" s="71"/>
      <c r="RP13" s="71"/>
      <c r="RQ13" s="71"/>
      <c r="RR13" s="71"/>
      <c r="RS13" s="71"/>
      <c r="RT13" s="71"/>
      <c r="RU13" s="71"/>
      <c r="RV13" s="71"/>
      <c r="RW13" s="71"/>
      <c r="RX13" s="71"/>
      <c r="RY13" s="71"/>
      <c r="RZ13" s="71"/>
      <c r="SA13" s="71"/>
      <c r="SB13" s="71"/>
      <c r="SC13" s="71"/>
      <c r="SD13" s="71"/>
      <c r="SE13" s="71"/>
      <c r="SF13" s="71"/>
      <c r="SG13" s="71"/>
      <c r="SH13" s="71"/>
      <c r="SI13" s="71"/>
      <c r="SJ13" s="71"/>
      <c r="SK13" s="71"/>
      <c r="SL13" s="71"/>
      <c r="SM13" s="71"/>
      <c r="SN13" s="71"/>
      <c r="SO13" s="71"/>
      <c r="SP13" s="71"/>
      <c r="SQ13" s="71"/>
      <c r="SR13" s="71"/>
      <c r="SS13" s="71"/>
      <c r="ST13" s="71"/>
      <c r="SU13" s="71"/>
      <c r="SV13" s="71"/>
      <c r="SW13" s="71"/>
      <c r="SX13" s="71"/>
      <c r="SY13" s="71"/>
      <c r="SZ13" s="71"/>
      <c r="TA13" s="71"/>
      <c r="TB13" s="71"/>
      <c r="TC13" s="71"/>
      <c r="TD13" s="71"/>
      <c r="TE13" s="71"/>
      <c r="TF13" s="71"/>
      <c r="TG13" s="71"/>
      <c r="TH13" s="71"/>
      <c r="TI13" s="71"/>
      <c r="TJ13" s="71"/>
      <c r="TK13" s="71"/>
      <c r="TL13" s="71"/>
      <c r="TM13" s="71"/>
      <c r="TN13" s="71"/>
      <c r="TO13" s="71"/>
      <c r="TP13" s="71"/>
      <c r="TQ13" s="71"/>
      <c r="TR13" s="71"/>
      <c r="TS13" s="71"/>
      <c r="TT13" s="71"/>
      <c r="TU13" s="71"/>
      <c r="TV13" s="71"/>
      <c r="TW13" s="71"/>
      <c r="TX13" s="71"/>
      <c r="TY13" s="71"/>
      <c r="TZ13" s="71"/>
      <c r="UA13" s="71"/>
      <c r="UB13" s="71"/>
      <c r="UC13" s="71"/>
      <c r="UD13" s="71"/>
      <c r="UE13" s="71"/>
      <c r="UF13" s="71"/>
      <c r="UG13" s="71"/>
      <c r="UH13" s="71"/>
      <c r="UI13" s="71"/>
      <c r="UJ13" s="71"/>
      <c r="UK13" s="71"/>
      <c r="UL13" s="71"/>
      <c r="UM13" s="71"/>
      <c r="UN13" s="71"/>
      <c r="UO13" s="71"/>
      <c r="UP13" s="71"/>
      <c r="UQ13" s="71"/>
      <c r="UR13" s="71"/>
      <c r="US13" s="71"/>
      <c r="UT13" s="71"/>
      <c r="UU13" s="71"/>
      <c r="UV13" s="71"/>
      <c r="UW13" s="71"/>
      <c r="UX13" s="71"/>
      <c r="UY13" s="71"/>
      <c r="UZ13" s="71"/>
      <c r="VA13" s="71"/>
      <c r="VB13" s="71"/>
      <c r="VC13" s="71"/>
      <c r="VD13" s="71"/>
      <c r="VE13" s="71"/>
      <c r="VF13" s="71"/>
      <c r="VG13" s="71"/>
      <c r="VH13" s="71"/>
      <c r="VI13" s="71"/>
      <c r="VJ13" s="71"/>
      <c r="VK13" s="71"/>
      <c r="VL13" s="71"/>
      <c r="VM13" s="71"/>
      <c r="VN13" s="71"/>
      <c r="VO13" s="71"/>
      <c r="VP13" s="71"/>
      <c r="VQ13" s="71"/>
      <c r="VR13" s="71"/>
      <c r="VS13" s="71"/>
      <c r="VT13" s="71"/>
      <c r="VU13" s="71"/>
      <c r="VV13" s="71"/>
      <c r="VW13" s="71"/>
      <c r="VX13" s="71"/>
      <c r="VY13" s="71"/>
      <c r="VZ13" s="71"/>
      <c r="WA13" s="71"/>
      <c r="WB13" s="71"/>
      <c r="WC13" s="71"/>
      <c r="WD13" s="71"/>
      <c r="WE13" s="71"/>
      <c r="WF13" s="71"/>
      <c r="WG13" s="71"/>
      <c r="WH13" s="71"/>
      <c r="WI13" s="71"/>
      <c r="WJ13" s="71"/>
      <c r="WK13" s="71"/>
      <c r="WL13" s="71"/>
      <c r="WM13" s="71"/>
      <c r="WN13" s="71"/>
      <c r="WO13" s="71"/>
      <c r="WP13" s="71"/>
      <c r="WQ13" s="71"/>
      <c r="WR13" s="71"/>
      <c r="WS13" s="71"/>
      <c r="WT13" s="71"/>
      <c r="WU13" s="71"/>
      <c r="WV13" s="71"/>
      <c r="WW13" s="71"/>
      <c r="WX13" s="71"/>
      <c r="WY13" s="71"/>
      <c r="WZ13" s="71"/>
      <c r="XA13" s="71"/>
      <c r="XB13" s="71"/>
      <c r="XC13" s="71"/>
      <c r="XD13" s="71"/>
      <c r="XE13" s="71"/>
      <c r="XF13" s="71"/>
      <c r="XG13" s="71"/>
      <c r="XH13" s="71"/>
      <c r="XI13" s="71"/>
      <c r="XJ13" s="71"/>
      <c r="XK13" s="71"/>
      <c r="XL13" s="71"/>
      <c r="XM13" s="71"/>
      <c r="XN13" s="71"/>
      <c r="XO13" s="71"/>
      <c r="XP13" s="71"/>
      <c r="XQ13" s="71"/>
      <c r="XR13" s="71"/>
      <c r="XS13" s="71"/>
      <c r="XT13" s="71"/>
      <c r="XU13" s="71"/>
      <c r="XV13" s="71"/>
      <c r="XW13" s="71"/>
      <c r="XX13" s="71"/>
      <c r="XY13" s="71"/>
      <c r="XZ13" s="71"/>
      <c r="YA13" s="71"/>
      <c r="YB13" s="71"/>
      <c r="YC13" s="71"/>
      <c r="YD13" s="71"/>
      <c r="YE13" s="71"/>
      <c r="YF13" s="71"/>
      <c r="YG13" s="71"/>
      <c r="YH13" s="71"/>
      <c r="YI13" s="71"/>
      <c r="YJ13" s="71"/>
      <c r="YK13" s="71"/>
      <c r="YL13" s="71"/>
      <c r="YM13" s="71"/>
      <c r="YN13" s="71"/>
      <c r="YO13" s="71"/>
      <c r="YP13" s="71"/>
      <c r="YQ13" s="71"/>
      <c r="YR13" s="71"/>
      <c r="YS13" s="71"/>
      <c r="YT13" s="71"/>
      <c r="YU13" s="71"/>
      <c r="YV13" s="71"/>
      <c r="YW13" s="71"/>
      <c r="YX13" s="71"/>
      <c r="YY13" s="71"/>
      <c r="YZ13" s="71"/>
      <c r="ZA13" s="71"/>
      <c r="ZB13" s="71"/>
      <c r="ZC13" s="71"/>
      <c r="ZD13" s="71"/>
      <c r="ZE13" s="71"/>
      <c r="ZF13" s="71"/>
      <c r="ZG13" s="71"/>
      <c r="ZH13" s="71"/>
      <c r="ZI13" s="71"/>
      <c r="ZJ13" s="71"/>
      <c r="ZK13" s="71"/>
      <c r="ZL13" s="71"/>
      <c r="ZM13" s="71"/>
      <c r="ZN13" s="71"/>
      <c r="ZO13" s="71"/>
      <c r="ZP13" s="71"/>
      <c r="ZQ13" s="71"/>
      <c r="ZR13" s="71"/>
      <c r="ZS13" s="71"/>
      <c r="ZT13" s="71"/>
      <c r="ZU13" s="71"/>
      <c r="ZV13" s="71"/>
      <c r="ZW13" s="71"/>
      <c r="ZX13" s="71"/>
      <c r="ZY13" s="71"/>
      <c r="ZZ13" s="71"/>
      <c r="AAA13" s="71"/>
      <c r="AAB13" s="71"/>
      <c r="AAC13" s="71"/>
      <c r="AAD13" s="71"/>
      <c r="AAE13" s="71"/>
      <c r="AAF13" s="71"/>
      <c r="AAG13" s="71"/>
      <c r="AAH13" s="71"/>
      <c r="AAI13" s="71"/>
      <c r="AAJ13" s="71"/>
      <c r="AAK13" s="71"/>
      <c r="AAL13" s="71"/>
      <c r="AAM13" s="71"/>
      <c r="AAN13" s="71"/>
      <c r="AAO13" s="71"/>
      <c r="AAP13" s="71"/>
      <c r="AAQ13" s="71"/>
      <c r="AAR13" s="71"/>
      <c r="AAS13" s="71"/>
      <c r="AAT13" s="71"/>
      <c r="AAU13" s="71"/>
      <c r="AAV13" s="71"/>
      <c r="AAW13" s="71"/>
      <c r="AAX13" s="71"/>
      <c r="AAY13" s="71"/>
      <c r="AAZ13" s="71"/>
      <c r="ABA13" s="71"/>
      <c r="ABB13" s="71"/>
      <c r="ABC13" s="71"/>
      <c r="ABD13" s="71"/>
      <c r="ABE13" s="71"/>
      <c r="ABF13" s="71"/>
      <c r="ABG13" s="71"/>
      <c r="ABH13" s="71"/>
      <c r="ABI13" s="71"/>
      <c r="ABJ13" s="71"/>
      <c r="ABK13" s="71"/>
      <c r="ABL13" s="71"/>
      <c r="ABM13" s="71"/>
      <c r="ABN13" s="71"/>
      <c r="ABO13" s="71"/>
      <c r="ABP13" s="71"/>
      <c r="ABQ13" s="71"/>
      <c r="ABR13" s="71"/>
      <c r="ABS13" s="71"/>
      <c r="ABT13" s="71"/>
      <c r="ABU13" s="71"/>
      <c r="ABV13" s="71"/>
      <c r="ABW13" s="71"/>
      <c r="ABX13" s="71"/>
      <c r="ABY13" s="71"/>
      <c r="ABZ13" s="71"/>
      <c r="ACA13" s="71"/>
      <c r="ACB13" s="71"/>
      <c r="ACC13" s="71"/>
      <c r="ACD13" s="71"/>
      <c r="ACE13" s="71"/>
      <c r="ACF13" s="71"/>
      <c r="ACG13" s="71"/>
      <c r="ACH13" s="71"/>
      <c r="ACI13" s="71"/>
      <c r="ACJ13" s="71"/>
      <c r="ACK13" s="71"/>
      <c r="ACL13" s="71"/>
      <c r="ACM13" s="71"/>
      <c r="ACN13" s="71"/>
      <c r="ACO13" s="71"/>
      <c r="ACP13" s="71"/>
      <c r="ACQ13" s="71"/>
      <c r="ACR13" s="71"/>
      <c r="ACS13" s="71"/>
      <c r="ACT13" s="71"/>
      <c r="ACU13" s="71"/>
      <c r="ACV13" s="71"/>
      <c r="ACW13" s="71"/>
      <c r="ACX13" s="71"/>
      <c r="ACY13" s="71"/>
      <c r="ACZ13" s="71"/>
      <c r="ADA13" s="71"/>
      <c r="ADB13" s="71"/>
      <c r="ADC13" s="71"/>
      <c r="ADD13" s="71"/>
      <c r="ADE13" s="71"/>
      <c r="ADF13" s="71"/>
      <c r="ADG13" s="71"/>
      <c r="ADH13" s="71"/>
      <c r="ADI13" s="71"/>
      <c r="ADJ13" s="71"/>
      <c r="ADK13" s="71"/>
      <c r="ADL13" s="71"/>
      <c r="ADM13" s="71"/>
      <c r="ADN13" s="71"/>
      <c r="ADO13" s="71"/>
      <c r="ADP13" s="71"/>
      <c r="ADQ13" s="71"/>
      <c r="ADR13" s="71"/>
      <c r="ADS13" s="71"/>
      <c r="ADT13" s="71"/>
      <c r="ADU13" s="71"/>
      <c r="ADV13" s="71"/>
      <c r="ADW13" s="71"/>
      <c r="ADX13" s="71"/>
      <c r="ADY13" s="71"/>
      <c r="ADZ13" s="71"/>
      <c r="AEA13" s="71"/>
      <c r="AEB13" s="71"/>
      <c r="AEC13" s="71"/>
      <c r="AED13" s="71"/>
      <c r="AEE13" s="71"/>
      <c r="AEF13" s="71"/>
      <c r="AEG13" s="71"/>
      <c r="AEH13" s="71"/>
      <c r="AEI13" s="71"/>
      <c r="AEJ13" s="71"/>
      <c r="AEK13" s="71"/>
      <c r="AEL13" s="71"/>
      <c r="AEM13" s="71"/>
      <c r="AEN13" s="71"/>
      <c r="AEO13" s="71"/>
      <c r="AEP13" s="71"/>
      <c r="AEQ13" s="71"/>
      <c r="AER13" s="71"/>
      <c r="AES13" s="71"/>
      <c r="AET13" s="71"/>
      <c r="AEU13" s="71"/>
      <c r="AEV13" s="71"/>
      <c r="AEW13" s="71"/>
      <c r="AEX13" s="71"/>
      <c r="AEY13" s="71"/>
      <c r="AEZ13" s="71"/>
      <c r="AFA13" s="71"/>
      <c r="AFB13" s="71"/>
      <c r="AFC13" s="71"/>
      <c r="AFD13" s="71"/>
      <c r="AFE13" s="71"/>
      <c r="AFF13" s="71"/>
      <c r="AFG13" s="71"/>
      <c r="AFH13" s="71"/>
      <c r="AFI13" s="71"/>
      <c r="AFJ13" s="71"/>
      <c r="AFK13" s="71"/>
    </row>
    <row r="14" spans="1:843" x14ac:dyDescent="0.25">
      <c r="A14" s="17">
        <f t="shared" si="0"/>
        <v>5</v>
      </c>
      <c r="B14" s="144" t="s">
        <v>189</v>
      </c>
      <c r="C14" s="145">
        <v>19.399999999999999</v>
      </c>
      <c r="D14" s="230">
        <v>15.5</v>
      </c>
      <c r="E14" s="230">
        <v>5.8</v>
      </c>
      <c r="F14" s="230">
        <v>8.3000000000000007</v>
      </c>
      <c r="G14" s="230">
        <v>3.2</v>
      </c>
      <c r="H14" s="230">
        <v>1.9</v>
      </c>
      <c r="I14" s="230">
        <v>11.8</v>
      </c>
      <c r="J14" s="230">
        <v>9.5</v>
      </c>
      <c r="K14" s="230">
        <v>3.9</v>
      </c>
      <c r="L14" s="230">
        <v>5.0999999999999996</v>
      </c>
      <c r="M14" s="230">
        <v>8</v>
      </c>
      <c r="N14" s="230">
        <v>7</v>
      </c>
      <c r="O14" s="232">
        <v>4.2</v>
      </c>
      <c r="P14" s="232">
        <v>5.6</v>
      </c>
      <c r="Q14" s="232">
        <v>52.8</v>
      </c>
      <c r="R14" s="230">
        <v>28.8</v>
      </c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  <c r="IQ14" s="61"/>
      <c r="IR14" s="61"/>
      <c r="IS14" s="61"/>
      <c r="IT14" s="61"/>
      <c r="IU14" s="61"/>
      <c r="IV14" s="61"/>
      <c r="IW14" s="61"/>
      <c r="IX14" s="61"/>
      <c r="IY14" s="61"/>
      <c r="IZ14" s="61"/>
      <c r="JA14" s="61"/>
      <c r="JB14" s="61"/>
      <c r="JC14" s="61"/>
      <c r="JD14" s="61"/>
      <c r="JE14" s="61"/>
      <c r="JF14" s="61"/>
      <c r="JG14" s="61"/>
      <c r="JH14" s="61"/>
      <c r="JI14" s="61"/>
      <c r="JJ14" s="61"/>
      <c r="JK14" s="61"/>
      <c r="JL14" s="61"/>
      <c r="JM14" s="61"/>
      <c r="JN14" s="61"/>
      <c r="JO14" s="61"/>
      <c r="JP14" s="61"/>
      <c r="JQ14" s="61"/>
      <c r="JR14" s="61"/>
      <c r="JS14" s="61"/>
      <c r="JT14" s="61"/>
      <c r="JU14" s="61"/>
      <c r="JV14" s="61"/>
      <c r="JW14" s="61"/>
      <c r="JX14" s="61"/>
      <c r="JY14" s="61"/>
      <c r="JZ14" s="61"/>
      <c r="KA14" s="61"/>
      <c r="KB14" s="61"/>
      <c r="KC14" s="61"/>
      <c r="KD14" s="61"/>
      <c r="KE14" s="61"/>
      <c r="KF14" s="61"/>
      <c r="KG14" s="61"/>
      <c r="KH14" s="61"/>
      <c r="KI14" s="61"/>
      <c r="KJ14" s="61"/>
      <c r="KK14" s="61"/>
      <c r="KL14" s="61"/>
      <c r="KM14" s="61"/>
      <c r="KN14" s="61"/>
      <c r="KO14" s="61"/>
      <c r="KP14" s="61"/>
      <c r="KQ14" s="61"/>
      <c r="KR14" s="61"/>
      <c r="KS14" s="61"/>
      <c r="KT14" s="61"/>
      <c r="KU14" s="61"/>
      <c r="KV14" s="61"/>
      <c r="KW14" s="61"/>
      <c r="KX14" s="61"/>
      <c r="KY14" s="61"/>
      <c r="KZ14" s="61"/>
      <c r="LA14" s="61"/>
      <c r="LB14" s="61"/>
      <c r="LC14" s="61"/>
      <c r="LD14" s="61"/>
      <c r="LE14" s="61"/>
      <c r="LF14" s="61"/>
      <c r="LG14" s="61"/>
      <c r="LH14" s="61"/>
      <c r="LI14" s="61"/>
      <c r="LJ14" s="61"/>
      <c r="LK14" s="61"/>
      <c r="LL14" s="61"/>
      <c r="LM14" s="61"/>
      <c r="LN14" s="61"/>
      <c r="LO14" s="61"/>
      <c r="LP14" s="61"/>
      <c r="LQ14" s="61"/>
      <c r="LR14" s="61"/>
      <c r="LS14" s="61"/>
      <c r="LT14" s="61"/>
      <c r="LU14" s="61"/>
      <c r="LV14" s="61"/>
      <c r="LW14" s="61"/>
      <c r="LX14" s="61"/>
      <c r="LY14" s="61"/>
      <c r="LZ14" s="61"/>
      <c r="MA14" s="61"/>
      <c r="MB14" s="61"/>
      <c r="MC14" s="61"/>
      <c r="MD14" s="61"/>
      <c r="ME14" s="61"/>
      <c r="MF14" s="61"/>
      <c r="MG14" s="61"/>
      <c r="MH14" s="61"/>
      <c r="MI14" s="61"/>
      <c r="MJ14" s="61"/>
      <c r="MK14" s="61"/>
      <c r="ML14" s="61"/>
      <c r="MM14" s="61"/>
      <c r="MN14" s="61"/>
      <c r="MO14" s="61"/>
      <c r="MP14" s="61"/>
      <c r="MQ14" s="61"/>
      <c r="MR14" s="61"/>
      <c r="MS14" s="61"/>
      <c r="MT14" s="61"/>
      <c r="MU14" s="61"/>
      <c r="MV14" s="61"/>
      <c r="MW14" s="61"/>
      <c r="MX14" s="61"/>
      <c r="MY14" s="61"/>
      <c r="MZ14" s="61"/>
      <c r="NA14" s="61"/>
      <c r="NB14" s="61"/>
      <c r="NC14" s="61"/>
      <c r="ND14" s="61"/>
      <c r="NE14" s="61"/>
      <c r="NF14" s="61"/>
      <c r="NG14" s="61"/>
      <c r="NH14" s="61"/>
      <c r="NI14" s="61"/>
      <c r="NJ14" s="61"/>
      <c r="NK14" s="61"/>
      <c r="NL14" s="61"/>
      <c r="NM14" s="61"/>
      <c r="NN14" s="61"/>
      <c r="NO14" s="61"/>
      <c r="NP14" s="61"/>
      <c r="NQ14" s="61"/>
      <c r="NR14" s="61"/>
      <c r="NS14" s="61"/>
      <c r="NT14" s="61"/>
      <c r="NU14" s="61"/>
      <c r="NV14" s="61"/>
      <c r="NW14" s="61"/>
      <c r="NX14" s="61"/>
      <c r="NY14" s="61"/>
      <c r="NZ14" s="61"/>
      <c r="OA14" s="61"/>
      <c r="OB14" s="61"/>
      <c r="OC14" s="61"/>
      <c r="OD14" s="61"/>
      <c r="OE14" s="61"/>
      <c r="OF14" s="61"/>
      <c r="OG14" s="61"/>
      <c r="OH14" s="61"/>
      <c r="OI14" s="61"/>
      <c r="OJ14" s="61"/>
      <c r="OK14" s="61"/>
      <c r="OL14" s="61"/>
      <c r="OM14" s="61"/>
      <c r="ON14" s="61"/>
      <c r="OO14" s="61"/>
      <c r="OP14" s="61"/>
      <c r="OQ14" s="61"/>
      <c r="OR14" s="61"/>
      <c r="OS14" s="61"/>
      <c r="OT14" s="61"/>
      <c r="OU14" s="61"/>
      <c r="OV14" s="61"/>
      <c r="OW14" s="61"/>
      <c r="OX14" s="61"/>
      <c r="OY14" s="61"/>
      <c r="OZ14" s="61"/>
      <c r="PA14" s="61"/>
      <c r="PB14" s="61"/>
      <c r="PC14" s="61"/>
      <c r="PD14" s="61"/>
      <c r="PE14" s="61"/>
      <c r="PF14" s="61"/>
      <c r="PG14" s="61"/>
      <c r="PH14" s="61"/>
      <c r="PI14" s="61"/>
      <c r="PJ14" s="61"/>
      <c r="PK14" s="61"/>
      <c r="PL14" s="61"/>
      <c r="PM14" s="61"/>
      <c r="PN14" s="61"/>
      <c r="PO14" s="61"/>
      <c r="PP14" s="61"/>
      <c r="PQ14" s="61"/>
      <c r="PR14" s="61"/>
      <c r="PS14" s="61"/>
      <c r="PT14" s="61"/>
      <c r="PU14" s="61"/>
      <c r="PV14" s="61"/>
      <c r="PW14" s="61"/>
      <c r="PX14" s="61"/>
      <c r="PY14" s="61"/>
      <c r="PZ14" s="61"/>
      <c r="QA14" s="61"/>
      <c r="QB14" s="61"/>
      <c r="QC14" s="61"/>
      <c r="QD14" s="61"/>
      <c r="QE14" s="61"/>
      <c r="QF14" s="61"/>
      <c r="QG14" s="61"/>
      <c r="QH14" s="61"/>
      <c r="QI14" s="61"/>
      <c r="QJ14" s="61"/>
      <c r="QK14" s="61"/>
      <c r="QL14" s="61"/>
      <c r="QM14" s="61"/>
      <c r="QN14" s="61"/>
      <c r="QO14" s="61"/>
      <c r="QP14" s="61"/>
      <c r="QQ14" s="61"/>
      <c r="QR14" s="61"/>
      <c r="QS14" s="61"/>
      <c r="QT14" s="61"/>
      <c r="QU14" s="61"/>
      <c r="QV14" s="61"/>
      <c r="QW14" s="61"/>
      <c r="QX14" s="61"/>
      <c r="QY14" s="61"/>
      <c r="QZ14" s="61"/>
      <c r="RA14" s="61"/>
      <c r="RB14" s="61"/>
      <c r="RC14" s="61"/>
      <c r="RD14" s="61"/>
      <c r="RE14" s="61"/>
      <c r="RF14" s="61"/>
      <c r="RG14" s="61"/>
      <c r="RH14" s="61"/>
      <c r="RI14" s="61"/>
      <c r="RJ14" s="61"/>
      <c r="RK14" s="61"/>
      <c r="RL14" s="61"/>
      <c r="RM14" s="61"/>
      <c r="RN14" s="61"/>
      <c r="RO14" s="61"/>
      <c r="RP14" s="61"/>
      <c r="RQ14" s="61"/>
      <c r="RR14" s="61"/>
      <c r="RS14" s="61"/>
      <c r="RT14" s="61"/>
      <c r="RU14" s="61"/>
      <c r="RV14" s="61"/>
      <c r="RW14" s="61"/>
      <c r="RX14" s="61"/>
      <c r="RY14" s="61"/>
      <c r="RZ14" s="61"/>
      <c r="SA14" s="61"/>
      <c r="SB14" s="61"/>
      <c r="SC14" s="61"/>
      <c r="SD14" s="61"/>
      <c r="SE14" s="61"/>
      <c r="SF14" s="61"/>
      <c r="SG14" s="61"/>
      <c r="SH14" s="61"/>
      <c r="SI14" s="61"/>
      <c r="SJ14" s="61"/>
      <c r="SK14" s="61"/>
      <c r="SL14" s="61"/>
      <c r="SM14" s="61"/>
      <c r="SN14" s="61"/>
      <c r="SO14" s="61"/>
      <c r="SP14" s="61"/>
      <c r="SQ14" s="61"/>
      <c r="SR14" s="61"/>
      <c r="SS14" s="61"/>
      <c r="ST14" s="61"/>
      <c r="SU14" s="61"/>
      <c r="SV14" s="61"/>
      <c r="SW14" s="61"/>
      <c r="SX14" s="61"/>
      <c r="SY14" s="61"/>
      <c r="SZ14" s="61"/>
      <c r="TA14" s="61"/>
      <c r="TB14" s="61"/>
      <c r="TC14" s="61"/>
      <c r="TD14" s="61"/>
      <c r="TE14" s="61"/>
      <c r="TF14" s="61"/>
      <c r="TG14" s="61"/>
      <c r="TH14" s="61"/>
      <c r="TI14" s="61"/>
      <c r="TJ14" s="61"/>
      <c r="TK14" s="61"/>
      <c r="TL14" s="61"/>
      <c r="TM14" s="61"/>
      <c r="TN14" s="61"/>
      <c r="TO14" s="61"/>
      <c r="TP14" s="61"/>
      <c r="TQ14" s="61"/>
      <c r="TR14" s="61"/>
      <c r="TS14" s="61"/>
      <c r="TT14" s="61"/>
      <c r="TU14" s="61"/>
      <c r="TV14" s="61"/>
      <c r="TW14" s="61"/>
      <c r="TX14" s="61"/>
      <c r="TY14" s="61"/>
      <c r="TZ14" s="61"/>
      <c r="UA14" s="61"/>
      <c r="UB14" s="61"/>
      <c r="UC14" s="61"/>
      <c r="UD14" s="61"/>
      <c r="UE14" s="61"/>
      <c r="UF14" s="61"/>
      <c r="UG14" s="61"/>
      <c r="UH14" s="61"/>
      <c r="UI14" s="61"/>
      <c r="UJ14" s="61"/>
      <c r="UK14" s="61"/>
      <c r="UL14" s="61"/>
      <c r="UM14" s="61"/>
      <c r="UN14" s="61"/>
      <c r="UO14" s="61"/>
      <c r="UP14" s="61"/>
      <c r="UQ14" s="61"/>
      <c r="UR14" s="61"/>
      <c r="US14" s="61"/>
      <c r="UT14" s="61"/>
      <c r="UU14" s="61"/>
      <c r="UV14" s="61"/>
      <c r="UW14" s="61"/>
      <c r="UX14" s="61"/>
      <c r="UY14" s="61"/>
      <c r="UZ14" s="61"/>
      <c r="VA14" s="61"/>
      <c r="VB14" s="61"/>
      <c r="VC14" s="61"/>
      <c r="VD14" s="61"/>
      <c r="VE14" s="61"/>
      <c r="VF14" s="61"/>
      <c r="VG14" s="61"/>
      <c r="VH14" s="61"/>
      <c r="VI14" s="61"/>
      <c r="VJ14" s="61"/>
      <c r="VK14" s="61"/>
      <c r="VL14" s="61"/>
      <c r="VM14" s="61"/>
      <c r="VN14" s="61"/>
      <c r="VO14" s="61"/>
      <c r="VP14" s="61"/>
      <c r="VQ14" s="61"/>
      <c r="VR14" s="61"/>
      <c r="VS14" s="61"/>
      <c r="VT14" s="61"/>
      <c r="VU14" s="61"/>
      <c r="VV14" s="61"/>
      <c r="VW14" s="61"/>
      <c r="VX14" s="61"/>
      <c r="VY14" s="61"/>
      <c r="VZ14" s="61"/>
      <c r="WA14" s="61"/>
      <c r="WB14" s="61"/>
      <c r="WC14" s="61"/>
      <c r="WD14" s="61"/>
      <c r="WE14" s="61"/>
      <c r="WF14" s="61"/>
      <c r="WG14" s="61"/>
      <c r="WH14" s="61"/>
      <c r="WI14" s="61"/>
      <c r="WJ14" s="61"/>
      <c r="WK14" s="61"/>
      <c r="WL14" s="61"/>
      <c r="WM14" s="61"/>
      <c r="WN14" s="61"/>
      <c r="WO14" s="61"/>
      <c r="WP14" s="61"/>
      <c r="WQ14" s="61"/>
      <c r="WR14" s="61"/>
      <c r="WS14" s="61"/>
      <c r="WT14" s="61"/>
      <c r="WU14" s="61"/>
      <c r="WV14" s="61"/>
      <c r="WW14" s="61"/>
      <c r="WX14" s="61"/>
      <c r="WY14" s="61"/>
      <c r="WZ14" s="61"/>
      <c r="XA14" s="61"/>
      <c r="XB14" s="61"/>
      <c r="XC14" s="61"/>
      <c r="XD14" s="61"/>
      <c r="XE14" s="61"/>
      <c r="XF14" s="61"/>
      <c r="XG14" s="61"/>
      <c r="XH14" s="61"/>
      <c r="XI14" s="61"/>
      <c r="XJ14" s="61"/>
      <c r="XK14" s="61"/>
      <c r="XL14" s="61"/>
      <c r="XM14" s="61"/>
      <c r="XN14" s="61"/>
      <c r="XO14" s="61"/>
      <c r="XP14" s="61"/>
      <c r="XQ14" s="61"/>
      <c r="XR14" s="61"/>
      <c r="XS14" s="61"/>
      <c r="XT14" s="61"/>
      <c r="XU14" s="61"/>
      <c r="XV14" s="61"/>
      <c r="XW14" s="61"/>
      <c r="XX14" s="61"/>
      <c r="XY14" s="61"/>
      <c r="XZ14" s="61"/>
      <c r="YA14" s="61"/>
      <c r="YB14" s="61"/>
      <c r="YC14" s="61"/>
      <c r="YD14" s="61"/>
      <c r="YE14" s="61"/>
      <c r="YF14" s="61"/>
      <c r="YG14" s="61"/>
      <c r="YH14" s="61"/>
      <c r="YI14" s="61"/>
      <c r="YJ14" s="61"/>
      <c r="YK14" s="61"/>
      <c r="YL14" s="61"/>
      <c r="YM14" s="61"/>
      <c r="YN14" s="61"/>
      <c r="YO14" s="61"/>
      <c r="YP14" s="61"/>
      <c r="YQ14" s="61"/>
      <c r="YR14" s="61"/>
      <c r="YS14" s="61"/>
      <c r="YT14" s="61"/>
      <c r="YU14" s="61"/>
      <c r="YV14" s="61"/>
      <c r="YW14" s="61"/>
      <c r="YX14" s="61"/>
      <c r="YY14" s="61"/>
      <c r="YZ14" s="61"/>
      <c r="ZA14" s="61"/>
      <c r="ZB14" s="61"/>
      <c r="ZC14" s="61"/>
      <c r="ZD14" s="61"/>
      <c r="ZE14" s="61"/>
      <c r="ZF14" s="61"/>
      <c r="ZG14" s="61"/>
      <c r="ZH14" s="61"/>
      <c r="ZI14" s="61"/>
      <c r="ZJ14" s="61"/>
      <c r="ZK14" s="61"/>
      <c r="ZL14" s="61"/>
      <c r="ZM14" s="61"/>
      <c r="ZN14" s="61"/>
      <c r="ZO14" s="61"/>
      <c r="ZP14" s="61"/>
      <c r="ZQ14" s="61"/>
      <c r="ZR14" s="61"/>
      <c r="ZS14" s="61"/>
      <c r="ZT14" s="61"/>
      <c r="ZU14" s="61"/>
      <c r="ZV14" s="61"/>
      <c r="ZW14" s="61"/>
      <c r="ZX14" s="61"/>
      <c r="ZY14" s="61"/>
      <c r="ZZ14" s="61"/>
      <c r="AAA14" s="61"/>
      <c r="AAB14" s="61"/>
      <c r="AAC14" s="61"/>
      <c r="AAD14" s="61"/>
      <c r="AAE14" s="61"/>
      <c r="AAF14" s="61"/>
      <c r="AAG14" s="61"/>
      <c r="AAH14" s="61"/>
      <c r="AAI14" s="61"/>
      <c r="AAJ14" s="61"/>
      <c r="AAK14" s="61"/>
      <c r="AAL14" s="61"/>
      <c r="AAM14" s="61"/>
      <c r="AAN14" s="61"/>
      <c r="AAO14" s="61"/>
      <c r="AAP14" s="61"/>
      <c r="AAQ14" s="61"/>
      <c r="AAR14" s="61"/>
      <c r="AAS14" s="61"/>
      <c r="AAT14" s="61"/>
      <c r="AAU14" s="61"/>
      <c r="AAV14" s="61"/>
      <c r="AAW14" s="61"/>
      <c r="AAX14" s="61"/>
      <c r="AAY14" s="61"/>
      <c r="AAZ14" s="61"/>
      <c r="ABA14" s="61"/>
      <c r="ABB14" s="61"/>
      <c r="ABC14" s="61"/>
      <c r="ABD14" s="61"/>
      <c r="ABE14" s="61"/>
      <c r="ABF14" s="61"/>
      <c r="ABG14" s="61"/>
      <c r="ABH14" s="61"/>
      <c r="ABI14" s="61"/>
      <c r="ABJ14" s="61"/>
      <c r="ABK14" s="61"/>
      <c r="ABL14" s="61"/>
      <c r="ABM14" s="61"/>
      <c r="ABN14" s="61"/>
      <c r="ABO14" s="61"/>
      <c r="ABP14" s="61"/>
      <c r="ABQ14" s="61"/>
      <c r="ABR14" s="61"/>
      <c r="ABS14" s="61"/>
      <c r="ABT14" s="61"/>
      <c r="ABU14" s="61"/>
      <c r="ABV14" s="61"/>
      <c r="ABW14" s="61"/>
      <c r="ABX14" s="61"/>
      <c r="ABY14" s="61"/>
      <c r="ABZ14" s="61"/>
      <c r="ACA14" s="61"/>
      <c r="ACB14" s="61"/>
      <c r="ACC14" s="61"/>
      <c r="ACD14" s="61"/>
      <c r="ACE14" s="61"/>
      <c r="ACF14" s="61"/>
      <c r="ACG14" s="61"/>
      <c r="ACH14" s="61"/>
      <c r="ACI14" s="61"/>
      <c r="ACJ14" s="61"/>
      <c r="ACK14" s="61"/>
      <c r="ACL14" s="61"/>
      <c r="ACM14" s="61"/>
      <c r="ACN14" s="61"/>
      <c r="ACO14" s="61"/>
      <c r="ACP14" s="61"/>
      <c r="ACQ14" s="61"/>
      <c r="ACR14" s="61"/>
      <c r="ACS14" s="61"/>
      <c r="ACT14" s="61"/>
      <c r="ACU14" s="61"/>
      <c r="ACV14" s="61"/>
      <c r="ACW14" s="61"/>
      <c r="ACX14" s="61"/>
      <c r="ACY14" s="61"/>
      <c r="ACZ14" s="61"/>
      <c r="ADA14" s="61"/>
      <c r="ADB14" s="61"/>
      <c r="ADC14" s="61"/>
      <c r="ADD14" s="61"/>
      <c r="ADE14" s="61"/>
      <c r="ADF14" s="61"/>
      <c r="ADG14" s="61"/>
      <c r="ADH14" s="61"/>
      <c r="ADI14" s="61"/>
      <c r="ADJ14" s="61"/>
      <c r="ADK14" s="61"/>
      <c r="ADL14" s="61"/>
      <c r="ADM14" s="61"/>
      <c r="ADN14" s="61"/>
      <c r="ADO14" s="61"/>
      <c r="ADP14" s="61"/>
      <c r="ADQ14" s="61"/>
      <c r="ADR14" s="61"/>
      <c r="ADS14" s="61"/>
      <c r="ADT14" s="61"/>
      <c r="ADU14" s="61"/>
      <c r="ADV14" s="61"/>
      <c r="ADW14" s="61"/>
      <c r="ADX14" s="61"/>
      <c r="ADY14" s="61"/>
      <c r="ADZ14" s="61"/>
      <c r="AEA14" s="61"/>
      <c r="AEB14" s="61"/>
      <c r="AEC14" s="61"/>
      <c r="AED14" s="61"/>
      <c r="AEE14" s="61"/>
      <c r="AEF14" s="61"/>
      <c r="AEG14" s="61"/>
      <c r="AEH14" s="61"/>
      <c r="AEI14" s="61"/>
      <c r="AEJ14" s="61"/>
      <c r="AEK14" s="61"/>
      <c r="AEL14" s="61"/>
      <c r="AEM14" s="61"/>
      <c r="AEN14" s="61"/>
      <c r="AEO14" s="61"/>
      <c r="AEP14" s="61"/>
      <c r="AEQ14" s="61"/>
      <c r="AER14" s="61"/>
      <c r="AES14" s="61"/>
      <c r="AET14" s="61"/>
      <c r="AEU14" s="61"/>
      <c r="AEV14" s="61"/>
      <c r="AEW14" s="61"/>
      <c r="AEX14" s="61"/>
      <c r="AEY14" s="61"/>
      <c r="AEZ14" s="61"/>
      <c r="AFA14" s="61"/>
      <c r="AFB14" s="61"/>
      <c r="AFC14" s="61"/>
      <c r="AFD14" s="61"/>
      <c r="AFE14" s="61"/>
      <c r="AFF14" s="61"/>
      <c r="AFG14" s="61"/>
      <c r="AFH14" s="61"/>
      <c r="AFI14" s="61"/>
      <c r="AFJ14" s="61"/>
      <c r="AFK14" s="61"/>
    </row>
    <row r="15" spans="1:843" ht="30" x14ac:dyDescent="0.25">
      <c r="A15" s="17">
        <f t="shared" si="0"/>
        <v>6</v>
      </c>
      <c r="B15" s="144" t="s">
        <v>190</v>
      </c>
      <c r="C15" s="230">
        <v>16.12</v>
      </c>
      <c r="D15" s="230">
        <v>13.02</v>
      </c>
      <c r="E15" s="230">
        <v>7.94</v>
      </c>
      <c r="F15" s="230">
        <v>8.3000000000000007</v>
      </c>
      <c r="G15" s="230">
        <v>2.2000000000000002</v>
      </c>
      <c r="H15" s="230">
        <v>2.0099999999999998</v>
      </c>
      <c r="I15" s="230">
        <v>13.11</v>
      </c>
      <c r="J15" s="230">
        <v>12.57</v>
      </c>
      <c r="K15" s="230">
        <v>5.97</v>
      </c>
      <c r="L15" s="230">
        <v>5.34</v>
      </c>
      <c r="M15" s="230">
        <v>46.1</v>
      </c>
      <c r="N15" s="230">
        <v>69.099999999999994</v>
      </c>
      <c r="O15" s="232">
        <v>4.3</v>
      </c>
      <c r="P15" s="232">
        <v>4.3</v>
      </c>
      <c r="Q15" s="230">
        <v>48.32</v>
      </c>
      <c r="R15" s="230">
        <v>46.5</v>
      </c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  <c r="IU15" s="61"/>
      <c r="IV15" s="61"/>
      <c r="IW15" s="61"/>
      <c r="IX15" s="61"/>
      <c r="IY15" s="61"/>
      <c r="IZ15" s="61"/>
      <c r="JA15" s="61"/>
      <c r="JB15" s="61"/>
      <c r="JC15" s="61"/>
      <c r="JD15" s="61"/>
      <c r="JE15" s="61"/>
      <c r="JF15" s="61"/>
      <c r="JG15" s="61"/>
      <c r="JH15" s="61"/>
      <c r="JI15" s="61"/>
      <c r="JJ15" s="61"/>
      <c r="JK15" s="61"/>
      <c r="JL15" s="61"/>
      <c r="JM15" s="61"/>
      <c r="JN15" s="61"/>
      <c r="JO15" s="61"/>
      <c r="JP15" s="61"/>
      <c r="JQ15" s="61"/>
      <c r="JR15" s="61"/>
      <c r="JS15" s="61"/>
      <c r="JT15" s="61"/>
      <c r="JU15" s="61"/>
      <c r="JV15" s="61"/>
      <c r="JW15" s="61"/>
      <c r="JX15" s="61"/>
      <c r="JY15" s="61"/>
      <c r="JZ15" s="61"/>
      <c r="KA15" s="61"/>
      <c r="KB15" s="61"/>
      <c r="KC15" s="61"/>
      <c r="KD15" s="61"/>
      <c r="KE15" s="61"/>
      <c r="KF15" s="61"/>
      <c r="KG15" s="61"/>
      <c r="KH15" s="61"/>
      <c r="KI15" s="61"/>
      <c r="KJ15" s="61"/>
      <c r="KK15" s="61"/>
      <c r="KL15" s="61"/>
      <c r="KM15" s="61"/>
      <c r="KN15" s="61"/>
      <c r="KO15" s="61"/>
      <c r="KP15" s="61"/>
      <c r="KQ15" s="61"/>
      <c r="KR15" s="61"/>
      <c r="KS15" s="61"/>
      <c r="KT15" s="61"/>
      <c r="KU15" s="61"/>
      <c r="KV15" s="61"/>
      <c r="KW15" s="61"/>
      <c r="KX15" s="61"/>
      <c r="KY15" s="61"/>
      <c r="KZ15" s="61"/>
      <c r="LA15" s="61"/>
      <c r="LB15" s="61"/>
      <c r="LC15" s="61"/>
      <c r="LD15" s="61"/>
      <c r="LE15" s="61"/>
      <c r="LF15" s="61"/>
      <c r="LG15" s="61"/>
      <c r="LH15" s="61"/>
      <c r="LI15" s="61"/>
      <c r="LJ15" s="61"/>
      <c r="LK15" s="61"/>
      <c r="LL15" s="61"/>
      <c r="LM15" s="61"/>
      <c r="LN15" s="61"/>
      <c r="LO15" s="61"/>
      <c r="LP15" s="61"/>
      <c r="LQ15" s="61"/>
      <c r="LR15" s="61"/>
      <c r="LS15" s="61"/>
      <c r="LT15" s="61"/>
      <c r="LU15" s="61"/>
      <c r="LV15" s="61"/>
      <c r="LW15" s="61"/>
      <c r="LX15" s="61"/>
      <c r="LY15" s="61"/>
      <c r="LZ15" s="61"/>
      <c r="MA15" s="61"/>
      <c r="MB15" s="61"/>
      <c r="MC15" s="61"/>
      <c r="MD15" s="61"/>
      <c r="ME15" s="61"/>
      <c r="MF15" s="61"/>
      <c r="MG15" s="61"/>
      <c r="MH15" s="61"/>
      <c r="MI15" s="61"/>
      <c r="MJ15" s="61"/>
      <c r="MK15" s="61"/>
      <c r="ML15" s="61"/>
      <c r="MM15" s="61"/>
      <c r="MN15" s="61"/>
      <c r="MO15" s="61"/>
      <c r="MP15" s="61"/>
      <c r="MQ15" s="61"/>
      <c r="MR15" s="61"/>
      <c r="MS15" s="61"/>
      <c r="MT15" s="61"/>
      <c r="MU15" s="61"/>
      <c r="MV15" s="61"/>
      <c r="MW15" s="61"/>
      <c r="MX15" s="61"/>
      <c r="MY15" s="61"/>
      <c r="MZ15" s="61"/>
      <c r="NA15" s="61"/>
      <c r="NB15" s="61"/>
      <c r="NC15" s="61"/>
      <c r="ND15" s="61"/>
      <c r="NE15" s="61"/>
      <c r="NF15" s="61"/>
      <c r="NG15" s="61"/>
      <c r="NH15" s="61"/>
      <c r="NI15" s="61"/>
      <c r="NJ15" s="61"/>
      <c r="NK15" s="61"/>
      <c r="NL15" s="61"/>
      <c r="NM15" s="61"/>
      <c r="NN15" s="61"/>
      <c r="NO15" s="61"/>
      <c r="NP15" s="61"/>
      <c r="NQ15" s="61"/>
      <c r="NR15" s="61"/>
      <c r="NS15" s="61"/>
      <c r="NT15" s="61"/>
      <c r="NU15" s="61"/>
      <c r="NV15" s="61"/>
      <c r="NW15" s="61"/>
      <c r="NX15" s="61"/>
      <c r="NY15" s="61"/>
      <c r="NZ15" s="61"/>
      <c r="OA15" s="61"/>
      <c r="OB15" s="61"/>
      <c r="OC15" s="61"/>
      <c r="OD15" s="61"/>
      <c r="OE15" s="61"/>
      <c r="OF15" s="61"/>
      <c r="OG15" s="61"/>
      <c r="OH15" s="61"/>
      <c r="OI15" s="61"/>
      <c r="OJ15" s="61"/>
      <c r="OK15" s="61"/>
      <c r="OL15" s="61"/>
      <c r="OM15" s="61"/>
      <c r="ON15" s="61"/>
      <c r="OO15" s="61"/>
      <c r="OP15" s="61"/>
      <c r="OQ15" s="61"/>
      <c r="OR15" s="61"/>
      <c r="OS15" s="61"/>
      <c r="OT15" s="61"/>
      <c r="OU15" s="61"/>
      <c r="OV15" s="61"/>
      <c r="OW15" s="61"/>
      <c r="OX15" s="61"/>
      <c r="OY15" s="61"/>
      <c r="OZ15" s="61"/>
      <c r="PA15" s="61"/>
      <c r="PB15" s="61"/>
      <c r="PC15" s="61"/>
      <c r="PD15" s="61"/>
      <c r="PE15" s="61"/>
      <c r="PF15" s="61"/>
      <c r="PG15" s="61"/>
      <c r="PH15" s="61"/>
      <c r="PI15" s="61"/>
      <c r="PJ15" s="61"/>
      <c r="PK15" s="61"/>
      <c r="PL15" s="61"/>
      <c r="PM15" s="61"/>
      <c r="PN15" s="61"/>
      <c r="PO15" s="61"/>
      <c r="PP15" s="61"/>
      <c r="PQ15" s="61"/>
      <c r="PR15" s="61"/>
      <c r="PS15" s="61"/>
      <c r="PT15" s="61"/>
      <c r="PU15" s="61"/>
      <c r="PV15" s="61"/>
      <c r="PW15" s="61"/>
      <c r="PX15" s="61"/>
      <c r="PY15" s="61"/>
      <c r="PZ15" s="61"/>
      <c r="QA15" s="61"/>
      <c r="QB15" s="61"/>
      <c r="QC15" s="61"/>
      <c r="QD15" s="61"/>
      <c r="QE15" s="61"/>
      <c r="QF15" s="61"/>
      <c r="QG15" s="61"/>
      <c r="QH15" s="61"/>
      <c r="QI15" s="61"/>
      <c r="QJ15" s="61"/>
      <c r="QK15" s="61"/>
      <c r="QL15" s="61"/>
      <c r="QM15" s="61"/>
      <c r="QN15" s="61"/>
      <c r="QO15" s="61"/>
      <c r="QP15" s="61"/>
      <c r="QQ15" s="61"/>
      <c r="QR15" s="61"/>
      <c r="QS15" s="61"/>
      <c r="QT15" s="61"/>
      <c r="QU15" s="61"/>
      <c r="QV15" s="61"/>
      <c r="QW15" s="61"/>
      <c r="QX15" s="61"/>
      <c r="QY15" s="61"/>
      <c r="QZ15" s="61"/>
      <c r="RA15" s="61"/>
      <c r="RB15" s="61"/>
      <c r="RC15" s="61"/>
      <c r="RD15" s="61"/>
      <c r="RE15" s="61"/>
      <c r="RF15" s="61"/>
      <c r="RG15" s="61"/>
      <c r="RH15" s="61"/>
      <c r="RI15" s="61"/>
      <c r="RJ15" s="61"/>
      <c r="RK15" s="61"/>
      <c r="RL15" s="61"/>
      <c r="RM15" s="61"/>
      <c r="RN15" s="61"/>
      <c r="RO15" s="61"/>
      <c r="RP15" s="61"/>
      <c r="RQ15" s="61"/>
      <c r="RR15" s="61"/>
      <c r="RS15" s="61"/>
      <c r="RT15" s="61"/>
      <c r="RU15" s="61"/>
      <c r="RV15" s="61"/>
      <c r="RW15" s="61"/>
      <c r="RX15" s="61"/>
      <c r="RY15" s="61"/>
      <c r="RZ15" s="61"/>
      <c r="SA15" s="61"/>
      <c r="SB15" s="61"/>
      <c r="SC15" s="61"/>
      <c r="SD15" s="61"/>
      <c r="SE15" s="61"/>
      <c r="SF15" s="61"/>
      <c r="SG15" s="61"/>
      <c r="SH15" s="61"/>
      <c r="SI15" s="61"/>
      <c r="SJ15" s="61"/>
      <c r="SK15" s="61"/>
      <c r="SL15" s="61"/>
      <c r="SM15" s="61"/>
      <c r="SN15" s="61"/>
      <c r="SO15" s="61"/>
      <c r="SP15" s="61"/>
      <c r="SQ15" s="61"/>
      <c r="SR15" s="61"/>
      <c r="SS15" s="61"/>
      <c r="ST15" s="61"/>
      <c r="SU15" s="61"/>
      <c r="SV15" s="61"/>
      <c r="SW15" s="61"/>
      <c r="SX15" s="61"/>
      <c r="SY15" s="61"/>
      <c r="SZ15" s="61"/>
      <c r="TA15" s="61"/>
      <c r="TB15" s="61"/>
      <c r="TC15" s="61"/>
      <c r="TD15" s="61"/>
      <c r="TE15" s="61"/>
      <c r="TF15" s="61"/>
      <c r="TG15" s="61"/>
      <c r="TH15" s="61"/>
      <c r="TI15" s="61"/>
      <c r="TJ15" s="61"/>
      <c r="TK15" s="61"/>
      <c r="TL15" s="61"/>
      <c r="TM15" s="61"/>
      <c r="TN15" s="61"/>
      <c r="TO15" s="61"/>
      <c r="TP15" s="61"/>
      <c r="TQ15" s="61"/>
      <c r="TR15" s="61"/>
      <c r="TS15" s="61"/>
      <c r="TT15" s="61"/>
      <c r="TU15" s="61"/>
      <c r="TV15" s="61"/>
      <c r="TW15" s="61"/>
      <c r="TX15" s="61"/>
      <c r="TY15" s="61"/>
      <c r="TZ15" s="61"/>
      <c r="UA15" s="61"/>
      <c r="UB15" s="61"/>
      <c r="UC15" s="61"/>
      <c r="UD15" s="61"/>
      <c r="UE15" s="61"/>
      <c r="UF15" s="61"/>
      <c r="UG15" s="61"/>
      <c r="UH15" s="61"/>
      <c r="UI15" s="61"/>
      <c r="UJ15" s="61"/>
      <c r="UK15" s="61"/>
      <c r="UL15" s="61"/>
      <c r="UM15" s="61"/>
      <c r="UN15" s="61"/>
      <c r="UO15" s="61"/>
      <c r="UP15" s="61"/>
      <c r="UQ15" s="61"/>
      <c r="UR15" s="61"/>
      <c r="US15" s="61"/>
      <c r="UT15" s="61"/>
      <c r="UU15" s="61"/>
      <c r="UV15" s="61"/>
      <c r="UW15" s="61"/>
      <c r="UX15" s="61"/>
      <c r="UY15" s="61"/>
      <c r="UZ15" s="61"/>
      <c r="VA15" s="61"/>
      <c r="VB15" s="61"/>
      <c r="VC15" s="61"/>
      <c r="VD15" s="61"/>
      <c r="VE15" s="61"/>
      <c r="VF15" s="61"/>
      <c r="VG15" s="61"/>
      <c r="VH15" s="61"/>
      <c r="VI15" s="61"/>
      <c r="VJ15" s="61"/>
      <c r="VK15" s="61"/>
      <c r="VL15" s="61"/>
      <c r="VM15" s="61"/>
      <c r="VN15" s="61"/>
      <c r="VO15" s="61"/>
      <c r="VP15" s="61"/>
      <c r="VQ15" s="61"/>
      <c r="VR15" s="61"/>
      <c r="VS15" s="61"/>
      <c r="VT15" s="61"/>
      <c r="VU15" s="61"/>
      <c r="VV15" s="61"/>
      <c r="VW15" s="61"/>
      <c r="VX15" s="61"/>
      <c r="VY15" s="61"/>
      <c r="VZ15" s="61"/>
      <c r="WA15" s="61"/>
      <c r="WB15" s="61"/>
      <c r="WC15" s="61"/>
      <c r="WD15" s="61"/>
      <c r="WE15" s="61"/>
      <c r="WF15" s="61"/>
      <c r="WG15" s="61"/>
      <c r="WH15" s="61"/>
      <c r="WI15" s="61"/>
      <c r="WJ15" s="61"/>
      <c r="WK15" s="61"/>
      <c r="WL15" s="61"/>
      <c r="WM15" s="61"/>
      <c r="WN15" s="61"/>
      <c r="WO15" s="61"/>
      <c r="WP15" s="61"/>
      <c r="WQ15" s="61"/>
      <c r="WR15" s="61"/>
      <c r="WS15" s="61"/>
      <c r="WT15" s="61"/>
      <c r="WU15" s="61"/>
      <c r="WV15" s="61"/>
      <c r="WW15" s="61"/>
      <c r="WX15" s="61"/>
      <c r="WY15" s="61"/>
      <c r="WZ15" s="61"/>
      <c r="XA15" s="61"/>
      <c r="XB15" s="61"/>
      <c r="XC15" s="61"/>
      <c r="XD15" s="61"/>
      <c r="XE15" s="61"/>
      <c r="XF15" s="61"/>
      <c r="XG15" s="61"/>
      <c r="XH15" s="61"/>
      <c r="XI15" s="61"/>
      <c r="XJ15" s="61"/>
      <c r="XK15" s="61"/>
      <c r="XL15" s="61"/>
      <c r="XM15" s="61"/>
      <c r="XN15" s="61"/>
      <c r="XO15" s="61"/>
      <c r="XP15" s="61"/>
      <c r="XQ15" s="61"/>
      <c r="XR15" s="61"/>
      <c r="XS15" s="61"/>
      <c r="XT15" s="61"/>
      <c r="XU15" s="61"/>
      <c r="XV15" s="61"/>
      <c r="XW15" s="61"/>
      <c r="XX15" s="61"/>
      <c r="XY15" s="61"/>
      <c r="XZ15" s="61"/>
      <c r="YA15" s="61"/>
      <c r="YB15" s="61"/>
      <c r="YC15" s="61"/>
      <c r="YD15" s="61"/>
      <c r="YE15" s="61"/>
      <c r="YF15" s="61"/>
      <c r="YG15" s="61"/>
      <c r="YH15" s="61"/>
      <c r="YI15" s="61"/>
      <c r="YJ15" s="61"/>
      <c r="YK15" s="61"/>
      <c r="YL15" s="61"/>
      <c r="YM15" s="61"/>
      <c r="YN15" s="61"/>
      <c r="YO15" s="61"/>
      <c r="YP15" s="61"/>
      <c r="YQ15" s="61"/>
      <c r="YR15" s="61"/>
      <c r="YS15" s="61"/>
      <c r="YT15" s="61"/>
      <c r="YU15" s="61"/>
      <c r="YV15" s="61"/>
      <c r="YW15" s="61"/>
      <c r="YX15" s="61"/>
      <c r="YY15" s="61"/>
      <c r="YZ15" s="61"/>
      <c r="ZA15" s="61"/>
      <c r="ZB15" s="61"/>
      <c r="ZC15" s="61"/>
      <c r="ZD15" s="61"/>
      <c r="ZE15" s="61"/>
      <c r="ZF15" s="61"/>
      <c r="ZG15" s="61"/>
      <c r="ZH15" s="61"/>
      <c r="ZI15" s="61"/>
      <c r="ZJ15" s="61"/>
      <c r="ZK15" s="61"/>
      <c r="ZL15" s="61"/>
      <c r="ZM15" s="61"/>
      <c r="ZN15" s="61"/>
      <c r="ZO15" s="61"/>
      <c r="ZP15" s="61"/>
      <c r="ZQ15" s="61"/>
      <c r="ZR15" s="61"/>
      <c r="ZS15" s="61"/>
      <c r="ZT15" s="61"/>
      <c r="ZU15" s="61"/>
      <c r="ZV15" s="61"/>
      <c r="ZW15" s="61"/>
      <c r="ZX15" s="61"/>
      <c r="ZY15" s="61"/>
      <c r="ZZ15" s="61"/>
      <c r="AAA15" s="61"/>
      <c r="AAB15" s="61"/>
      <c r="AAC15" s="61"/>
      <c r="AAD15" s="61"/>
      <c r="AAE15" s="61"/>
      <c r="AAF15" s="61"/>
      <c r="AAG15" s="61"/>
      <c r="AAH15" s="61"/>
      <c r="AAI15" s="61"/>
      <c r="AAJ15" s="61"/>
      <c r="AAK15" s="61"/>
      <c r="AAL15" s="61"/>
      <c r="AAM15" s="61"/>
      <c r="AAN15" s="61"/>
      <c r="AAO15" s="61"/>
      <c r="AAP15" s="61"/>
      <c r="AAQ15" s="61"/>
      <c r="AAR15" s="61"/>
      <c r="AAS15" s="61"/>
      <c r="AAT15" s="61"/>
      <c r="AAU15" s="61"/>
      <c r="AAV15" s="61"/>
      <c r="AAW15" s="61"/>
      <c r="AAX15" s="61"/>
      <c r="AAY15" s="61"/>
      <c r="AAZ15" s="61"/>
      <c r="ABA15" s="61"/>
      <c r="ABB15" s="61"/>
      <c r="ABC15" s="61"/>
      <c r="ABD15" s="61"/>
      <c r="ABE15" s="61"/>
      <c r="ABF15" s="61"/>
      <c r="ABG15" s="61"/>
      <c r="ABH15" s="61"/>
      <c r="ABI15" s="61"/>
      <c r="ABJ15" s="61"/>
      <c r="ABK15" s="61"/>
      <c r="ABL15" s="61"/>
      <c r="ABM15" s="61"/>
      <c r="ABN15" s="61"/>
      <c r="ABO15" s="61"/>
      <c r="ABP15" s="61"/>
      <c r="ABQ15" s="61"/>
      <c r="ABR15" s="61"/>
      <c r="ABS15" s="61"/>
      <c r="ABT15" s="61"/>
      <c r="ABU15" s="61"/>
      <c r="ABV15" s="61"/>
      <c r="ABW15" s="61"/>
      <c r="ABX15" s="61"/>
      <c r="ABY15" s="61"/>
      <c r="ABZ15" s="61"/>
      <c r="ACA15" s="61"/>
      <c r="ACB15" s="61"/>
      <c r="ACC15" s="61"/>
      <c r="ACD15" s="61"/>
      <c r="ACE15" s="61"/>
      <c r="ACF15" s="61"/>
      <c r="ACG15" s="61"/>
      <c r="ACH15" s="61"/>
      <c r="ACI15" s="61"/>
      <c r="ACJ15" s="61"/>
      <c r="ACK15" s="61"/>
      <c r="ACL15" s="61"/>
      <c r="ACM15" s="61"/>
      <c r="ACN15" s="61"/>
      <c r="ACO15" s="61"/>
      <c r="ACP15" s="61"/>
      <c r="ACQ15" s="61"/>
      <c r="ACR15" s="61"/>
      <c r="ACS15" s="61"/>
      <c r="ACT15" s="61"/>
      <c r="ACU15" s="61"/>
      <c r="ACV15" s="61"/>
      <c r="ACW15" s="61"/>
      <c r="ACX15" s="61"/>
      <c r="ACY15" s="61"/>
      <c r="ACZ15" s="61"/>
      <c r="ADA15" s="61"/>
      <c r="ADB15" s="61"/>
      <c r="ADC15" s="61"/>
      <c r="ADD15" s="61"/>
      <c r="ADE15" s="61"/>
      <c r="ADF15" s="61"/>
      <c r="ADG15" s="61"/>
      <c r="ADH15" s="61"/>
      <c r="ADI15" s="61"/>
      <c r="ADJ15" s="61"/>
      <c r="ADK15" s="61"/>
      <c r="ADL15" s="61"/>
      <c r="ADM15" s="61"/>
      <c r="ADN15" s="61"/>
      <c r="ADO15" s="61"/>
      <c r="ADP15" s="61"/>
      <c r="ADQ15" s="61"/>
      <c r="ADR15" s="61"/>
      <c r="ADS15" s="61"/>
      <c r="ADT15" s="61"/>
      <c r="ADU15" s="61"/>
      <c r="ADV15" s="61"/>
      <c r="ADW15" s="61"/>
      <c r="ADX15" s="61"/>
      <c r="ADY15" s="61"/>
      <c r="ADZ15" s="61"/>
      <c r="AEA15" s="61"/>
      <c r="AEB15" s="61"/>
      <c r="AEC15" s="61"/>
      <c r="AED15" s="61"/>
      <c r="AEE15" s="61"/>
      <c r="AEF15" s="61"/>
      <c r="AEG15" s="61"/>
      <c r="AEH15" s="61"/>
      <c r="AEI15" s="61"/>
      <c r="AEJ15" s="61"/>
      <c r="AEK15" s="61"/>
      <c r="AEL15" s="61"/>
      <c r="AEM15" s="61"/>
      <c r="AEN15" s="61"/>
      <c r="AEO15" s="61"/>
      <c r="AEP15" s="61"/>
      <c r="AEQ15" s="61"/>
      <c r="AER15" s="61"/>
      <c r="AES15" s="61"/>
      <c r="AET15" s="61"/>
      <c r="AEU15" s="61"/>
      <c r="AEV15" s="61"/>
      <c r="AEW15" s="61"/>
      <c r="AEX15" s="61"/>
      <c r="AEY15" s="61"/>
      <c r="AEZ15" s="61"/>
      <c r="AFA15" s="61"/>
      <c r="AFB15" s="61"/>
      <c r="AFC15" s="61"/>
      <c r="AFD15" s="61"/>
      <c r="AFE15" s="61"/>
      <c r="AFF15" s="61"/>
      <c r="AFG15" s="61"/>
      <c r="AFH15" s="61"/>
      <c r="AFI15" s="61"/>
      <c r="AFJ15" s="61"/>
      <c r="AFK15" s="61"/>
    </row>
    <row r="16" spans="1:843" ht="30" x14ac:dyDescent="0.25">
      <c r="A16" s="17">
        <f t="shared" si="0"/>
        <v>7</v>
      </c>
      <c r="B16" s="144" t="s">
        <v>191</v>
      </c>
      <c r="C16" s="161">
        <v>19.100000000000001</v>
      </c>
      <c r="D16" s="230">
        <v>20.3</v>
      </c>
      <c r="E16" s="230">
        <v>7.6</v>
      </c>
      <c r="F16" s="208">
        <v>16.7</v>
      </c>
      <c r="G16" s="230">
        <v>2.5</v>
      </c>
      <c r="H16" s="230">
        <v>1.2</v>
      </c>
      <c r="I16" s="230">
        <v>10.5</v>
      </c>
      <c r="J16" s="230">
        <v>11.9</v>
      </c>
      <c r="K16" s="230">
        <v>4.2</v>
      </c>
      <c r="L16" s="230">
        <v>9.8000000000000007</v>
      </c>
      <c r="M16" s="230">
        <v>79.5</v>
      </c>
      <c r="N16" s="230">
        <v>44.8</v>
      </c>
      <c r="O16" s="232">
        <v>4</v>
      </c>
      <c r="P16" s="232">
        <v>5.5</v>
      </c>
      <c r="Q16" s="232">
        <v>46.1</v>
      </c>
      <c r="R16" s="230">
        <v>38.5</v>
      </c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61"/>
      <c r="IS16" s="61"/>
      <c r="IT16" s="61"/>
      <c r="IU16" s="61"/>
      <c r="IV16" s="61"/>
      <c r="IW16" s="61"/>
      <c r="IX16" s="61"/>
      <c r="IY16" s="61"/>
      <c r="IZ16" s="61"/>
      <c r="JA16" s="61"/>
      <c r="JB16" s="61"/>
      <c r="JC16" s="61"/>
      <c r="JD16" s="61"/>
      <c r="JE16" s="61"/>
      <c r="JF16" s="61"/>
      <c r="JG16" s="61"/>
      <c r="JH16" s="61"/>
      <c r="JI16" s="61"/>
      <c r="JJ16" s="61"/>
      <c r="JK16" s="61"/>
      <c r="JL16" s="61"/>
      <c r="JM16" s="61"/>
      <c r="JN16" s="61"/>
      <c r="JO16" s="61"/>
      <c r="JP16" s="61"/>
      <c r="JQ16" s="61"/>
      <c r="JR16" s="61"/>
      <c r="JS16" s="61"/>
      <c r="JT16" s="61"/>
      <c r="JU16" s="61"/>
      <c r="JV16" s="61"/>
      <c r="JW16" s="61"/>
      <c r="JX16" s="61"/>
      <c r="JY16" s="61"/>
      <c r="JZ16" s="61"/>
      <c r="KA16" s="61"/>
      <c r="KB16" s="61"/>
      <c r="KC16" s="61"/>
      <c r="KD16" s="61"/>
      <c r="KE16" s="61"/>
      <c r="KF16" s="61"/>
      <c r="KG16" s="61"/>
      <c r="KH16" s="61"/>
      <c r="KI16" s="61"/>
      <c r="KJ16" s="61"/>
      <c r="KK16" s="61"/>
      <c r="KL16" s="61"/>
      <c r="KM16" s="61"/>
      <c r="KN16" s="61"/>
      <c r="KO16" s="61"/>
      <c r="KP16" s="61"/>
      <c r="KQ16" s="61"/>
      <c r="KR16" s="61"/>
      <c r="KS16" s="61"/>
      <c r="KT16" s="61"/>
      <c r="KU16" s="61"/>
      <c r="KV16" s="61"/>
      <c r="KW16" s="61"/>
      <c r="KX16" s="61"/>
      <c r="KY16" s="61"/>
      <c r="KZ16" s="61"/>
      <c r="LA16" s="61"/>
      <c r="LB16" s="61"/>
      <c r="LC16" s="61"/>
      <c r="LD16" s="61"/>
      <c r="LE16" s="61"/>
      <c r="LF16" s="61"/>
      <c r="LG16" s="61"/>
      <c r="LH16" s="61"/>
      <c r="LI16" s="61"/>
      <c r="LJ16" s="61"/>
      <c r="LK16" s="61"/>
      <c r="LL16" s="61"/>
      <c r="LM16" s="61"/>
      <c r="LN16" s="61"/>
      <c r="LO16" s="61"/>
      <c r="LP16" s="61"/>
      <c r="LQ16" s="61"/>
      <c r="LR16" s="61"/>
      <c r="LS16" s="61"/>
      <c r="LT16" s="61"/>
      <c r="LU16" s="61"/>
      <c r="LV16" s="61"/>
      <c r="LW16" s="61"/>
      <c r="LX16" s="61"/>
      <c r="LY16" s="61"/>
      <c r="LZ16" s="61"/>
      <c r="MA16" s="61"/>
      <c r="MB16" s="61"/>
      <c r="MC16" s="61"/>
      <c r="MD16" s="61"/>
      <c r="ME16" s="61"/>
      <c r="MF16" s="61"/>
      <c r="MG16" s="61"/>
      <c r="MH16" s="61"/>
      <c r="MI16" s="61"/>
      <c r="MJ16" s="61"/>
      <c r="MK16" s="61"/>
      <c r="ML16" s="61"/>
      <c r="MM16" s="61"/>
      <c r="MN16" s="61"/>
      <c r="MO16" s="61"/>
      <c r="MP16" s="61"/>
      <c r="MQ16" s="61"/>
      <c r="MR16" s="61"/>
      <c r="MS16" s="61"/>
      <c r="MT16" s="61"/>
      <c r="MU16" s="61"/>
      <c r="MV16" s="61"/>
      <c r="MW16" s="61"/>
      <c r="MX16" s="61"/>
      <c r="MY16" s="61"/>
      <c r="MZ16" s="61"/>
      <c r="NA16" s="61"/>
      <c r="NB16" s="61"/>
      <c r="NC16" s="61"/>
      <c r="ND16" s="61"/>
      <c r="NE16" s="61"/>
      <c r="NF16" s="61"/>
      <c r="NG16" s="61"/>
      <c r="NH16" s="61"/>
      <c r="NI16" s="61"/>
      <c r="NJ16" s="61"/>
      <c r="NK16" s="61"/>
      <c r="NL16" s="61"/>
      <c r="NM16" s="61"/>
      <c r="NN16" s="61"/>
      <c r="NO16" s="61"/>
      <c r="NP16" s="61"/>
      <c r="NQ16" s="61"/>
      <c r="NR16" s="61"/>
      <c r="NS16" s="61"/>
      <c r="NT16" s="61"/>
      <c r="NU16" s="61"/>
      <c r="NV16" s="61"/>
      <c r="NW16" s="61"/>
      <c r="NX16" s="61"/>
      <c r="NY16" s="61"/>
      <c r="NZ16" s="61"/>
      <c r="OA16" s="61"/>
      <c r="OB16" s="61"/>
      <c r="OC16" s="61"/>
      <c r="OD16" s="61"/>
      <c r="OE16" s="61"/>
      <c r="OF16" s="61"/>
      <c r="OG16" s="61"/>
      <c r="OH16" s="61"/>
      <c r="OI16" s="61"/>
      <c r="OJ16" s="61"/>
      <c r="OK16" s="61"/>
      <c r="OL16" s="61"/>
      <c r="OM16" s="61"/>
      <c r="ON16" s="61"/>
      <c r="OO16" s="61"/>
      <c r="OP16" s="61"/>
      <c r="OQ16" s="61"/>
      <c r="OR16" s="61"/>
      <c r="OS16" s="61"/>
      <c r="OT16" s="61"/>
      <c r="OU16" s="61"/>
      <c r="OV16" s="61"/>
      <c r="OW16" s="61"/>
      <c r="OX16" s="61"/>
      <c r="OY16" s="61"/>
      <c r="OZ16" s="61"/>
      <c r="PA16" s="61"/>
      <c r="PB16" s="61"/>
      <c r="PC16" s="61"/>
      <c r="PD16" s="61"/>
      <c r="PE16" s="61"/>
      <c r="PF16" s="61"/>
      <c r="PG16" s="61"/>
      <c r="PH16" s="61"/>
      <c r="PI16" s="61"/>
      <c r="PJ16" s="61"/>
      <c r="PK16" s="61"/>
      <c r="PL16" s="61"/>
      <c r="PM16" s="61"/>
      <c r="PN16" s="61"/>
      <c r="PO16" s="61"/>
      <c r="PP16" s="61"/>
      <c r="PQ16" s="61"/>
      <c r="PR16" s="61"/>
      <c r="PS16" s="61"/>
      <c r="PT16" s="61"/>
      <c r="PU16" s="61"/>
      <c r="PV16" s="61"/>
      <c r="PW16" s="61"/>
      <c r="PX16" s="61"/>
      <c r="PY16" s="61"/>
      <c r="PZ16" s="61"/>
      <c r="QA16" s="61"/>
      <c r="QB16" s="61"/>
      <c r="QC16" s="61"/>
      <c r="QD16" s="61"/>
      <c r="QE16" s="61"/>
      <c r="QF16" s="61"/>
      <c r="QG16" s="61"/>
      <c r="QH16" s="61"/>
      <c r="QI16" s="61"/>
      <c r="QJ16" s="61"/>
      <c r="QK16" s="61"/>
      <c r="QL16" s="61"/>
      <c r="QM16" s="61"/>
      <c r="QN16" s="61"/>
      <c r="QO16" s="61"/>
      <c r="QP16" s="61"/>
      <c r="QQ16" s="61"/>
      <c r="QR16" s="61"/>
      <c r="QS16" s="61"/>
      <c r="QT16" s="61"/>
      <c r="QU16" s="61"/>
      <c r="QV16" s="61"/>
      <c r="QW16" s="61"/>
      <c r="QX16" s="61"/>
      <c r="QY16" s="61"/>
      <c r="QZ16" s="61"/>
      <c r="RA16" s="61"/>
      <c r="RB16" s="61"/>
      <c r="RC16" s="61"/>
      <c r="RD16" s="61"/>
      <c r="RE16" s="61"/>
      <c r="RF16" s="61"/>
      <c r="RG16" s="61"/>
      <c r="RH16" s="61"/>
      <c r="RI16" s="61"/>
      <c r="RJ16" s="61"/>
      <c r="RK16" s="61"/>
      <c r="RL16" s="61"/>
      <c r="RM16" s="61"/>
      <c r="RN16" s="61"/>
      <c r="RO16" s="61"/>
      <c r="RP16" s="61"/>
      <c r="RQ16" s="61"/>
      <c r="RR16" s="61"/>
      <c r="RS16" s="61"/>
      <c r="RT16" s="61"/>
      <c r="RU16" s="61"/>
      <c r="RV16" s="61"/>
      <c r="RW16" s="61"/>
      <c r="RX16" s="61"/>
      <c r="RY16" s="61"/>
      <c r="RZ16" s="61"/>
      <c r="SA16" s="61"/>
      <c r="SB16" s="61"/>
      <c r="SC16" s="61"/>
      <c r="SD16" s="61"/>
      <c r="SE16" s="61"/>
      <c r="SF16" s="61"/>
      <c r="SG16" s="61"/>
      <c r="SH16" s="61"/>
      <c r="SI16" s="61"/>
      <c r="SJ16" s="61"/>
      <c r="SK16" s="61"/>
      <c r="SL16" s="61"/>
      <c r="SM16" s="61"/>
      <c r="SN16" s="61"/>
      <c r="SO16" s="61"/>
      <c r="SP16" s="61"/>
      <c r="SQ16" s="61"/>
      <c r="SR16" s="61"/>
      <c r="SS16" s="61"/>
      <c r="ST16" s="61"/>
      <c r="SU16" s="61"/>
      <c r="SV16" s="61"/>
      <c r="SW16" s="61"/>
      <c r="SX16" s="61"/>
      <c r="SY16" s="61"/>
      <c r="SZ16" s="61"/>
      <c r="TA16" s="61"/>
      <c r="TB16" s="61"/>
      <c r="TC16" s="61"/>
      <c r="TD16" s="61"/>
      <c r="TE16" s="61"/>
      <c r="TF16" s="61"/>
      <c r="TG16" s="61"/>
      <c r="TH16" s="61"/>
      <c r="TI16" s="61"/>
      <c r="TJ16" s="61"/>
      <c r="TK16" s="61"/>
      <c r="TL16" s="61"/>
      <c r="TM16" s="61"/>
      <c r="TN16" s="61"/>
      <c r="TO16" s="61"/>
      <c r="TP16" s="61"/>
      <c r="TQ16" s="61"/>
      <c r="TR16" s="61"/>
      <c r="TS16" s="61"/>
      <c r="TT16" s="61"/>
      <c r="TU16" s="61"/>
      <c r="TV16" s="61"/>
      <c r="TW16" s="61"/>
      <c r="TX16" s="61"/>
      <c r="TY16" s="61"/>
      <c r="TZ16" s="61"/>
      <c r="UA16" s="61"/>
      <c r="UB16" s="61"/>
      <c r="UC16" s="61"/>
      <c r="UD16" s="61"/>
      <c r="UE16" s="61"/>
      <c r="UF16" s="61"/>
      <c r="UG16" s="61"/>
      <c r="UH16" s="61"/>
      <c r="UI16" s="61"/>
      <c r="UJ16" s="61"/>
      <c r="UK16" s="61"/>
      <c r="UL16" s="61"/>
      <c r="UM16" s="61"/>
      <c r="UN16" s="61"/>
      <c r="UO16" s="61"/>
      <c r="UP16" s="61"/>
      <c r="UQ16" s="61"/>
      <c r="UR16" s="61"/>
      <c r="US16" s="61"/>
      <c r="UT16" s="61"/>
      <c r="UU16" s="61"/>
      <c r="UV16" s="61"/>
      <c r="UW16" s="61"/>
      <c r="UX16" s="61"/>
      <c r="UY16" s="61"/>
      <c r="UZ16" s="61"/>
      <c r="VA16" s="61"/>
      <c r="VB16" s="61"/>
      <c r="VC16" s="61"/>
      <c r="VD16" s="61"/>
      <c r="VE16" s="61"/>
      <c r="VF16" s="61"/>
      <c r="VG16" s="61"/>
      <c r="VH16" s="61"/>
      <c r="VI16" s="61"/>
      <c r="VJ16" s="61"/>
      <c r="VK16" s="61"/>
      <c r="VL16" s="61"/>
      <c r="VM16" s="61"/>
      <c r="VN16" s="61"/>
      <c r="VO16" s="61"/>
      <c r="VP16" s="61"/>
      <c r="VQ16" s="61"/>
      <c r="VR16" s="61"/>
      <c r="VS16" s="61"/>
      <c r="VT16" s="61"/>
      <c r="VU16" s="61"/>
      <c r="VV16" s="61"/>
      <c r="VW16" s="61"/>
      <c r="VX16" s="61"/>
      <c r="VY16" s="61"/>
      <c r="VZ16" s="61"/>
      <c r="WA16" s="61"/>
      <c r="WB16" s="61"/>
      <c r="WC16" s="61"/>
      <c r="WD16" s="61"/>
      <c r="WE16" s="61"/>
      <c r="WF16" s="61"/>
      <c r="WG16" s="61"/>
      <c r="WH16" s="61"/>
      <c r="WI16" s="61"/>
      <c r="WJ16" s="61"/>
      <c r="WK16" s="61"/>
      <c r="WL16" s="61"/>
      <c r="WM16" s="61"/>
      <c r="WN16" s="61"/>
      <c r="WO16" s="61"/>
      <c r="WP16" s="61"/>
      <c r="WQ16" s="61"/>
      <c r="WR16" s="61"/>
      <c r="WS16" s="61"/>
      <c r="WT16" s="61"/>
      <c r="WU16" s="61"/>
      <c r="WV16" s="61"/>
      <c r="WW16" s="61"/>
      <c r="WX16" s="61"/>
      <c r="WY16" s="61"/>
      <c r="WZ16" s="61"/>
      <c r="XA16" s="61"/>
      <c r="XB16" s="61"/>
      <c r="XC16" s="61"/>
      <c r="XD16" s="61"/>
      <c r="XE16" s="61"/>
      <c r="XF16" s="61"/>
      <c r="XG16" s="61"/>
      <c r="XH16" s="61"/>
      <c r="XI16" s="61"/>
      <c r="XJ16" s="61"/>
      <c r="XK16" s="61"/>
      <c r="XL16" s="61"/>
      <c r="XM16" s="61"/>
      <c r="XN16" s="61"/>
      <c r="XO16" s="61"/>
      <c r="XP16" s="61"/>
      <c r="XQ16" s="61"/>
      <c r="XR16" s="61"/>
      <c r="XS16" s="61"/>
      <c r="XT16" s="61"/>
      <c r="XU16" s="61"/>
      <c r="XV16" s="61"/>
      <c r="XW16" s="61"/>
      <c r="XX16" s="61"/>
      <c r="XY16" s="61"/>
      <c r="XZ16" s="61"/>
      <c r="YA16" s="61"/>
      <c r="YB16" s="61"/>
      <c r="YC16" s="61"/>
      <c r="YD16" s="61"/>
      <c r="YE16" s="61"/>
      <c r="YF16" s="61"/>
      <c r="YG16" s="61"/>
      <c r="YH16" s="61"/>
      <c r="YI16" s="61"/>
      <c r="YJ16" s="61"/>
      <c r="YK16" s="61"/>
      <c r="YL16" s="61"/>
      <c r="YM16" s="61"/>
      <c r="YN16" s="61"/>
      <c r="YO16" s="61"/>
      <c r="YP16" s="61"/>
      <c r="YQ16" s="61"/>
      <c r="YR16" s="61"/>
      <c r="YS16" s="61"/>
      <c r="YT16" s="61"/>
      <c r="YU16" s="61"/>
      <c r="YV16" s="61"/>
      <c r="YW16" s="61"/>
      <c r="YX16" s="61"/>
      <c r="YY16" s="61"/>
      <c r="YZ16" s="61"/>
      <c r="ZA16" s="61"/>
      <c r="ZB16" s="61"/>
      <c r="ZC16" s="61"/>
      <c r="ZD16" s="61"/>
      <c r="ZE16" s="61"/>
      <c r="ZF16" s="61"/>
      <c r="ZG16" s="61"/>
      <c r="ZH16" s="61"/>
      <c r="ZI16" s="61"/>
      <c r="ZJ16" s="61"/>
      <c r="ZK16" s="61"/>
      <c r="ZL16" s="61"/>
      <c r="ZM16" s="61"/>
      <c r="ZN16" s="61"/>
      <c r="ZO16" s="61"/>
      <c r="ZP16" s="61"/>
      <c r="ZQ16" s="61"/>
      <c r="ZR16" s="61"/>
      <c r="ZS16" s="61"/>
      <c r="ZT16" s="61"/>
      <c r="ZU16" s="61"/>
      <c r="ZV16" s="61"/>
      <c r="ZW16" s="61"/>
      <c r="ZX16" s="61"/>
      <c r="ZY16" s="61"/>
      <c r="ZZ16" s="61"/>
      <c r="AAA16" s="61"/>
      <c r="AAB16" s="61"/>
      <c r="AAC16" s="61"/>
      <c r="AAD16" s="61"/>
      <c r="AAE16" s="61"/>
      <c r="AAF16" s="61"/>
      <c r="AAG16" s="61"/>
      <c r="AAH16" s="61"/>
      <c r="AAI16" s="61"/>
      <c r="AAJ16" s="61"/>
      <c r="AAK16" s="61"/>
      <c r="AAL16" s="61"/>
      <c r="AAM16" s="61"/>
      <c r="AAN16" s="61"/>
      <c r="AAO16" s="61"/>
      <c r="AAP16" s="61"/>
      <c r="AAQ16" s="61"/>
      <c r="AAR16" s="61"/>
      <c r="AAS16" s="61"/>
      <c r="AAT16" s="61"/>
      <c r="AAU16" s="61"/>
      <c r="AAV16" s="61"/>
      <c r="AAW16" s="61"/>
      <c r="AAX16" s="61"/>
      <c r="AAY16" s="61"/>
      <c r="AAZ16" s="61"/>
      <c r="ABA16" s="61"/>
      <c r="ABB16" s="61"/>
      <c r="ABC16" s="61"/>
      <c r="ABD16" s="61"/>
      <c r="ABE16" s="61"/>
      <c r="ABF16" s="61"/>
      <c r="ABG16" s="61"/>
      <c r="ABH16" s="61"/>
      <c r="ABI16" s="61"/>
      <c r="ABJ16" s="61"/>
      <c r="ABK16" s="61"/>
      <c r="ABL16" s="61"/>
      <c r="ABM16" s="61"/>
      <c r="ABN16" s="61"/>
      <c r="ABO16" s="61"/>
      <c r="ABP16" s="61"/>
      <c r="ABQ16" s="61"/>
      <c r="ABR16" s="61"/>
      <c r="ABS16" s="61"/>
      <c r="ABT16" s="61"/>
      <c r="ABU16" s="61"/>
      <c r="ABV16" s="61"/>
      <c r="ABW16" s="61"/>
      <c r="ABX16" s="61"/>
      <c r="ABY16" s="61"/>
      <c r="ABZ16" s="61"/>
      <c r="ACA16" s="61"/>
      <c r="ACB16" s="61"/>
      <c r="ACC16" s="61"/>
      <c r="ACD16" s="61"/>
      <c r="ACE16" s="61"/>
      <c r="ACF16" s="61"/>
      <c r="ACG16" s="61"/>
      <c r="ACH16" s="61"/>
      <c r="ACI16" s="61"/>
      <c r="ACJ16" s="61"/>
      <c r="ACK16" s="61"/>
      <c r="ACL16" s="61"/>
      <c r="ACM16" s="61"/>
      <c r="ACN16" s="61"/>
      <c r="ACO16" s="61"/>
      <c r="ACP16" s="61"/>
      <c r="ACQ16" s="61"/>
      <c r="ACR16" s="61"/>
      <c r="ACS16" s="61"/>
      <c r="ACT16" s="61"/>
      <c r="ACU16" s="61"/>
      <c r="ACV16" s="61"/>
      <c r="ACW16" s="61"/>
      <c r="ACX16" s="61"/>
      <c r="ACY16" s="61"/>
      <c r="ACZ16" s="61"/>
      <c r="ADA16" s="61"/>
      <c r="ADB16" s="61"/>
      <c r="ADC16" s="61"/>
      <c r="ADD16" s="61"/>
      <c r="ADE16" s="61"/>
      <c r="ADF16" s="61"/>
      <c r="ADG16" s="61"/>
      <c r="ADH16" s="61"/>
      <c r="ADI16" s="61"/>
      <c r="ADJ16" s="61"/>
      <c r="ADK16" s="61"/>
      <c r="ADL16" s="61"/>
      <c r="ADM16" s="61"/>
      <c r="ADN16" s="61"/>
      <c r="ADO16" s="61"/>
      <c r="ADP16" s="61"/>
      <c r="ADQ16" s="61"/>
      <c r="ADR16" s="61"/>
      <c r="ADS16" s="61"/>
      <c r="ADT16" s="61"/>
      <c r="ADU16" s="61"/>
      <c r="ADV16" s="61"/>
      <c r="ADW16" s="61"/>
      <c r="ADX16" s="61"/>
      <c r="ADY16" s="61"/>
      <c r="ADZ16" s="61"/>
      <c r="AEA16" s="61"/>
      <c r="AEB16" s="61"/>
      <c r="AEC16" s="61"/>
      <c r="AED16" s="61"/>
      <c r="AEE16" s="61"/>
      <c r="AEF16" s="61"/>
      <c r="AEG16" s="61"/>
      <c r="AEH16" s="61"/>
      <c r="AEI16" s="61"/>
      <c r="AEJ16" s="61"/>
      <c r="AEK16" s="61"/>
      <c r="AEL16" s="61"/>
      <c r="AEM16" s="61"/>
      <c r="AEN16" s="61"/>
      <c r="AEO16" s="61"/>
      <c r="AEP16" s="61"/>
      <c r="AEQ16" s="61"/>
      <c r="AER16" s="61"/>
      <c r="AES16" s="61"/>
      <c r="AET16" s="61"/>
      <c r="AEU16" s="61"/>
      <c r="AEV16" s="61"/>
      <c r="AEW16" s="61"/>
      <c r="AEX16" s="61"/>
      <c r="AEY16" s="61"/>
      <c r="AEZ16" s="61"/>
      <c r="AFA16" s="61"/>
      <c r="AFB16" s="61"/>
      <c r="AFC16" s="61"/>
      <c r="AFD16" s="61"/>
      <c r="AFE16" s="61"/>
      <c r="AFF16" s="61"/>
      <c r="AFG16" s="61"/>
      <c r="AFH16" s="61"/>
      <c r="AFI16" s="61"/>
      <c r="AFJ16" s="61"/>
      <c r="AFK16" s="61"/>
    </row>
    <row r="17" spans="1:843" ht="30" x14ac:dyDescent="0.25">
      <c r="A17" s="17">
        <f t="shared" si="0"/>
        <v>8</v>
      </c>
      <c r="B17" s="144" t="s">
        <v>192</v>
      </c>
      <c r="C17" s="145">
        <v>14</v>
      </c>
      <c r="D17" s="232">
        <v>13.6</v>
      </c>
      <c r="E17" s="232">
        <v>4.8</v>
      </c>
      <c r="F17" s="232">
        <v>5.2</v>
      </c>
      <c r="G17" s="232">
        <v>3.1</v>
      </c>
      <c r="H17" s="232">
        <v>2.6</v>
      </c>
      <c r="I17" s="232">
        <v>10.4</v>
      </c>
      <c r="J17" s="232">
        <v>11.5</v>
      </c>
      <c r="K17" s="232">
        <v>3.4</v>
      </c>
      <c r="L17" s="232">
        <v>4.4000000000000004</v>
      </c>
      <c r="M17" s="232">
        <v>44.6</v>
      </c>
      <c r="N17" s="232">
        <v>45.1</v>
      </c>
      <c r="O17" s="232">
        <v>2.4</v>
      </c>
      <c r="P17" s="232">
        <v>2.4</v>
      </c>
      <c r="Q17" s="232">
        <v>65.900000000000006</v>
      </c>
      <c r="R17" s="230">
        <v>67</v>
      </c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  <c r="IS17" s="61"/>
      <c r="IT17" s="61"/>
      <c r="IU17" s="61"/>
      <c r="IV17" s="61"/>
      <c r="IW17" s="61"/>
      <c r="IX17" s="61"/>
      <c r="IY17" s="61"/>
      <c r="IZ17" s="61"/>
      <c r="JA17" s="61"/>
      <c r="JB17" s="61"/>
      <c r="JC17" s="61"/>
      <c r="JD17" s="61"/>
      <c r="JE17" s="61"/>
      <c r="JF17" s="61"/>
      <c r="JG17" s="61"/>
      <c r="JH17" s="61"/>
      <c r="JI17" s="61"/>
      <c r="JJ17" s="61"/>
      <c r="JK17" s="61"/>
      <c r="JL17" s="61"/>
      <c r="JM17" s="61"/>
      <c r="JN17" s="61"/>
      <c r="JO17" s="61"/>
      <c r="JP17" s="61"/>
      <c r="JQ17" s="61"/>
      <c r="JR17" s="61"/>
      <c r="JS17" s="61"/>
      <c r="JT17" s="61"/>
      <c r="JU17" s="61"/>
      <c r="JV17" s="61"/>
      <c r="JW17" s="61"/>
      <c r="JX17" s="61"/>
      <c r="JY17" s="61"/>
      <c r="JZ17" s="61"/>
      <c r="KA17" s="61"/>
      <c r="KB17" s="61"/>
      <c r="KC17" s="61"/>
      <c r="KD17" s="61"/>
      <c r="KE17" s="61"/>
      <c r="KF17" s="61"/>
      <c r="KG17" s="61"/>
      <c r="KH17" s="61"/>
      <c r="KI17" s="61"/>
      <c r="KJ17" s="61"/>
      <c r="KK17" s="61"/>
      <c r="KL17" s="61"/>
      <c r="KM17" s="61"/>
      <c r="KN17" s="61"/>
      <c r="KO17" s="61"/>
      <c r="KP17" s="61"/>
      <c r="KQ17" s="61"/>
      <c r="KR17" s="61"/>
      <c r="KS17" s="61"/>
      <c r="KT17" s="61"/>
      <c r="KU17" s="61"/>
      <c r="KV17" s="61"/>
      <c r="KW17" s="61"/>
      <c r="KX17" s="61"/>
      <c r="KY17" s="61"/>
      <c r="KZ17" s="61"/>
      <c r="LA17" s="61"/>
      <c r="LB17" s="61"/>
      <c r="LC17" s="61"/>
      <c r="LD17" s="61"/>
      <c r="LE17" s="61"/>
      <c r="LF17" s="61"/>
      <c r="LG17" s="61"/>
      <c r="LH17" s="61"/>
      <c r="LI17" s="61"/>
      <c r="LJ17" s="61"/>
      <c r="LK17" s="61"/>
      <c r="LL17" s="61"/>
      <c r="LM17" s="61"/>
      <c r="LN17" s="61"/>
      <c r="LO17" s="61"/>
      <c r="LP17" s="61"/>
      <c r="LQ17" s="61"/>
      <c r="LR17" s="61"/>
      <c r="LS17" s="61"/>
      <c r="LT17" s="61"/>
      <c r="LU17" s="61"/>
      <c r="LV17" s="61"/>
      <c r="LW17" s="61"/>
      <c r="LX17" s="61"/>
      <c r="LY17" s="61"/>
      <c r="LZ17" s="61"/>
      <c r="MA17" s="61"/>
      <c r="MB17" s="61"/>
      <c r="MC17" s="61"/>
      <c r="MD17" s="61"/>
      <c r="ME17" s="61"/>
      <c r="MF17" s="61"/>
      <c r="MG17" s="61"/>
      <c r="MH17" s="61"/>
      <c r="MI17" s="61"/>
      <c r="MJ17" s="61"/>
      <c r="MK17" s="61"/>
      <c r="ML17" s="61"/>
      <c r="MM17" s="61"/>
      <c r="MN17" s="61"/>
      <c r="MO17" s="61"/>
      <c r="MP17" s="61"/>
      <c r="MQ17" s="61"/>
      <c r="MR17" s="61"/>
      <c r="MS17" s="61"/>
      <c r="MT17" s="61"/>
      <c r="MU17" s="61"/>
      <c r="MV17" s="61"/>
      <c r="MW17" s="61"/>
      <c r="MX17" s="61"/>
      <c r="MY17" s="61"/>
      <c r="MZ17" s="61"/>
      <c r="NA17" s="61"/>
      <c r="NB17" s="61"/>
      <c r="NC17" s="61"/>
      <c r="ND17" s="61"/>
      <c r="NE17" s="61"/>
      <c r="NF17" s="61"/>
      <c r="NG17" s="61"/>
      <c r="NH17" s="61"/>
      <c r="NI17" s="61"/>
      <c r="NJ17" s="61"/>
      <c r="NK17" s="61"/>
      <c r="NL17" s="61"/>
      <c r="NM17" s="61"/>
      <c r="NN17" s="61"/>
      <c r="NO17" s="61"/>
      <c r="NP17" s="61"/>
      <c r="NQ17" s="61"/>
      <c r="NR17" s="61"/>
      <c r="NS17" s="61"/>
      <c r="NT17" s="61"/>
      <c r="NU17" s="61"/>
      <c r="NV17" s="61"/>
      <c r="NW17" s="61"/>
      <c r="NX17" s="61"/>
      <c r="NY17" s="61"/>
      <c r="NZ17" s="61"/>
      <c r="OA17" s="61"/>
      <c r="OB17" s="61"/>
      <c r="OC17" s="61"/>
      <c r="OD17" s="61"/>
      <c r="OE17" s="61"/>
      <c r="OF17" s="61"/>
      <c r="OG17" s="61"/>
      <c r="OH17" s="61"/>
      <c r="OI17" s="61"/>
      <c r="OJ17" s="61"/>
      <c r="OK17" s="61"/>
      <c r="OL17" s="61"/>
      <c r="OM17" s="61"/>
      <c r="ON17" s="61"/>
      <c r="OO17" s="61"/>
      <c r="OP17" s="61"/>
      <c r="OQ17" s="61"/>
      <c r="OR17" s="61"/>
      <c r="OS17" s="61"/>
      <c r="OT17" s="61"/>
      <c r="OU17" s="61"/>
      <c r="OV17" s="61"/>
      <c r="OW17" s="61"/>
      <c r="OX17" s="61"/>
      <c r="OY17" s="61"/>
      <c r="OZ17" s="61"/>
      <c r="PA17" s="61"/>
      <c r="PB17" s="61"/>
      <c r="PC17" s="61"/>
      <c r="PD17" s="61"/>
      <c r="PE17" s="61"/>
      <c r="PF17" s="61"/>
      <c r="PG17" s="61"/>
      <c r="PH17" s="61"/>
      <c r="PI17" s="61"/>
      <c r="PJ17" s="61"/>
      <c r="PK17" s="61"/>
      <c r="PL17" s="61"/>
      <c r="PM17" s="61"/>
      <c r="PN17" s="61"/>
      <c r="PO17" s="61"/>
      <c r="PP17" s="61"/>
      <c r="PQ17" s="61"/>
      <c r="PR17" s="61"/>
      <c r="PS17" s="61"/>
      <c r="PT17" s="61"/>
      <c r="PU17" s="61"/>
      <c r="PV17" s="61"/>
      <c r="PW17" s="61"/>
      <c r="PX17" s="61"/>
      <c r="PY17" s="61"/>
      <c r="PZ17" s="61"/>
      <c r="QA17" s="61"/>
      <c r="QB17" s="61"/>
      <c r="QC17" s="61"/>
      <c r="QD17" s="61"/>
      <c r="QE17" s="61"/>
      <c r="QF17" s="61"/>
      <c r="QG17" s="61"/>
      <c r="QH17" s="61"/>
      <c r="QI17" s="61"/>
      <c r="QJ17" s="61"/>
      <c r="QK17" s="61"/>
      <c r="QL17" s="61"/>
      <c r="QM17" s="61"/>
      <c r="QN17" s="61"/>
      <c r="QO17" s="61"/>
      <c r="QP17" s="61"/>
      <c r="QQ17" s="61"/>
      <c r="QR17" s="61"/>
      <c r="QS17" s="61"/>
      <c r="QT17" s="61"/>
      <c r="QU17" s="61"/>
      <c r="QV17" s="61"/>
      <c r="QW17" s="61"/>
      <c r="QX17" s="61"/>
      <c r="QY17" s="61"/>
      <c r="QZ17" s="61"/>
      <c r="RA17" s="61"/>
      <c r="RB17" s="61"/>
      <c r="RC17" s="61"/>
      <c r="RD17" s="61"/>
      <c r="RE17" s="61"/>
      <c r="RF17" s="61"/>
      <c r="RG17" s="61"/>
      <c r="RH17" s="61"/>
      <c r="RI17" s="61"/>
      <c r="RJ17" s="61"/>
      <c r="RK17" s="61"/>
      <c r="RL17" s="61"/>
      <c r="RM17" s="61"/>
      <c r="RN17" s="61"/>
      <c r="RO17" s="61"/>
      <c r="RP17" s="61"/>
      <c r="RQ17" s="61"/>
      <c r="RR17" s="61"/>
      <c r="RS17" s="61"/>
      <c r="RT17" s="61"/>
      <c r="RU17" s="61"/>
      <c r="RV17" s="61"/>
      <c r="RW17" s="61"/>
      <c r="RX17" s="61"/>
      <c r="RY17" s="61"/>
      <c r="RZ17" s="61"/>
      <c r="SA17" s="61"/>
      <c r="SB17" s="61"/>
      <c r="SC17" s="61"/>
      <c r="SD17" s="61"/>
      <c r="SE17" s="61"/>
      <c r="SF17" s="61"/>
      <c r="SG17" s="61"/>
      <c r="SH17" s="61"/>
      <c r="SI17" s="61"/>
      <c r="SJ17" s="61"/>
      <c r="SK17" s="61"/>
      <c r="SL17" s="61"/>
      <c r="SM17" s="61"/>
      <c r="SN17" s="61"/>
      <c r="SO17" s="61"/>
      <c r="SP17" s="61"/>
      <c r="SQ17" s="61"/>
      <c r="SR17" s="61"/>
      <c r="SS17" s="61"/>
      <c r="ST17" s="61"/>
      <c r="SU17" s="61"/>
      <c r="SV17" s="61"/>
      <c r="SW17" s="61"/>
      <c r="SX17" s="61"/>
      <c r="SY17" s="61"/>
      <c r="SZ17" s="61"/>
      <c r="TA17" s="61"/>
      <c r="TB17" s="61"/>
      <c r="TC17" s="61"/>
      <c r="TD17" s="61"/>
      <c r="TE17" s="61"/>
      <c r="TF17" s="61"/>
      <c r="TG17" s="61"/>
      <c r="TH17" s="61"/>
      <c r="TI17" s="61"/>
      <c r="TJ17" s="61"/>
      <c r="TK17" s="61"/>
      <c r="TL17" s="61"/>
      <c r="TM17" s="61"/>
      <c r="TN17" s="61"/>
      <c r="TO17" s="61"/>
      <c r="TP17" s="61"/>
      <c r="TQ17" s="61"/>
      <c r="TR17" s="61"/>
      <c r="TS17" s="61"/>
      <c r="TT17" s="61"/>
      <c r="TU17" s="61"/>
      <c r="TV17" s="61"/>
      <c r="TW17" s="61"/>
      <c r="TX17" s="61"/>
      <c r="TY17" s="61"/>
      <c r="TZ17" s="61"/>
      <c r="UA17" s="61"/>
      <c r="UB17" s="61"/>
      <c r="UC17" s="61"/>
      <c r="UD17" s="61"/>
      <c r="UE17" s="61"/>
      <c r="UF17" s="61"/>
      <c r="UG17" s="61"/>
      <c r="UH17" s="61"/>
      <c r="UI17" s="61"/>
      <c r="UJ17" s="61"/>
      <c r="UK17" s="61"/>
      <c r="UL17" s="61"/>
      <c r="UM17" s="61"/>
      <c r="UN17" s="61"/>
      <c r="UO17" s="61"/>
      <c r="UP17" s="61"/>
      <c r="UQ17" s="61"/>
      <c r="UR17" s="61"/>
      <c r="US17" s="61"/>
      <c r="UT17" s="61"/>
      <c r="UU17" s="61"/>
      <c r="UV17" s="61"/>
      <c r="UW17" s="61"/>
      <c r="UX17" s="61"/>
      <c r="UY17" s="61"/>
      <c r="UZ17" s="61"/>
      <c r="VA17" s="61"/>
      <c r="VB17" s="61"/>
      <c r="VC17" s="61"/>
      <c r="VD17" s="61"/>
      <c r="VE17" s="61"/>
      <c r="VF17" s="61"/>
      <c r="VG17" s="61"/>
      <c r="VH17" s="61"/>
      <c r="VI17" s="61"/>
      <c r="VJ17" s="61"/>
      <c r="VK17" s="61"/>
      <c r="VL17" s="61"/>
      <c r="VM17" s="61"/>
      <c r="VN17" s="61"/>
      <c r="VO17" s="61"/>
      <c r="VP17" s="61"/>
      <c r="VQ17" s="61"/>
      <c r="VR17" s="61"/>
      <c r="VS17" s="61"/>
      <c r="VT17" s="61"/>
      <c r="VU17" s="61"/>
      <c r="VV17" s="61"/>
      <c r="VW17" s="61"/>
      <c r="VX17" s="61"/>
      <c r="VY17" s="61"/>
      <c r="VZ17" s="61"/>
      <c r="WA17" s="61"/>
      <c r="WB17" s="61"/>
      <c r="WC17" s="61"/>
      <c r="WD17" s="61"/>
      <c r="WE17" s="61"/>
      <c r="WF17" s="61"/>
      <c r="WG17" s="61"/>
      <c r="WH17" s="61"/>
      <c r="WI17" s="61"/>
      <c r="WJ17" s="61"/>
      <c r="WK17" s="61"/>
      <c r="WL17" s="61"/>
      <c r="WM17" s="61"/>
      <c r="WN17" s="61"/>
      <c r="WO17" s="61"/>
      <c r="WP17" s="61"/>
      <c r="WQ17" s="61"/>
      <c r="WR17" s="61"/>
      <c r="WS17" s="61"/>
      <c r="WT17" s="61"/>
      <c r="WU17" s="61"/>
      <c r="WV17" s="61"/>
      <c r="WW17" s="61"/>
      <c r="WX17" s="61"/>
      <c r="WY17" s="61"/>
      <c r="WZ17" s="61"/>
      <c r="XA17" s="61"/>
      <c r="XB17" s="61"/>
      <c r="XC17" s="61"/>
      <c r="XD17" s="61"/>
      <c r="XE17" s="61"/>
      <c r="XF17" s="61"/>
      <c r="XG17" s="61"/>
      <c r="XH17" s="61"/>
      <c r="XI17" s="61"/>
      <c r="XJ17" s="61"/>
      <c r="XK17" s="61"/>
      <c r="XL17" s="61"/>
      <c r="XM17" s="61"/>
      <c r="XN17" s="61"/>
      <c r="XO17" s="61"/>
      <c r="XP17" s="61"/>
      <c r="XQ17" s="61"/>
      <c r="XR17" s="61"/>
      <c r="XS17" s="61"/>
      <c r="XT17" s="61"/>
      <c r="XU17" s="61"/>
      <c r="XV17" s="61"/>
      <c r="XW17" s="61"/>
      <c r="XX17" s="61"/>
      <c r="XY17" s="61"/>
      <c r="XZ17" s="61"/>
      <c r="YA17" s="61"/>
      <c r="YB17" s="61"/>
      <c r="YC17" s="61"/>
      <c r="YD17" s="61"/>
      <c r="YE17" s="61"/>
      <c r="YF17" s="61"/>
      <c r="YG17" s="61"/>
      <c r="YH17" s="61"/>
      <c r="YI17" s="61"/>
      <c r="YJ17" s="61"/>
      <c r="YK17" s="61"/>
      <c r="YL17" s="61"/>
      <c r="YM17" s="61"/>
      <c r="YN17" s="61"/>
      <c r="YO17" s="61"/>
      <c r="YP17" s="61"/>
      <c r="YQ17" s="61"/>
      <c r="YR17" s="61"/>
      <c r="YS17" s="61"/>
      <c r="YT17" s="61"/>
      <c r="YU17" s="61"/>
      <c r="YV17" s="61"/>
      <c r="YW17" s="61"/>
      <c r="YX17" s="61"/>
      <c r="YY17" s="61"/>
      <c r="YZ17" s="61"/>
      <c r="ZA17" s="61"/>
      <c r="ZB17" s="61"/>
      <c r="ZC17" s="61"/>
      <c r="ZD17" s="61"/>
      <c r="ZE17" s="61"/>
      <c r="ZF17" s="61"/>
      <c r="ZG17" s="61"/>
      <c r="ZH17" s="61"/>
      <c r="ZI17" s="61"/>
      <c r="ZJ17" s="61"/>
      <c r="ZK17" s="61"/>
      <c r="ZL17" s="61"/>
      <c r="ZM17" s="61"/>
      <c r="ZN17" s="61"/>
      <c r="ZO17" s="61"/>
      <c r="ZP17" s="61"/>
      <c r="ZQ17" s="61"/>
      <c r="ZR17" s="61"/>
      <c r="ZS17" s="61"/>
      <c r="ZT17" s="61"/>
      <c r="ZU17" s="61"/>
      <c r="ZV17" s="61"/>
      <c r="ZW17" s="61"/>
      <c r="ZX17" s="61"/>
      <c r="ZY17" s="61"/>
      <c r="ZZ17" s="61"/>
      <c r="AAA17" s="61"/>
      <c r="AAB17" s="61"/>
      <c r="AAC17" s="61"/>
      <c r="AAD17" s="61"/>
      <c r="AAE17" s="61"/>
      <c r="AAF17" s="61"/>
      <c r="AAG17" s="61"/>
      <c r="AAH17" s="61"/>
      <c r="AAI17" s="61"/>
      <c r="AAJ17" s="61"/>
      <c r="AAK17" s="61"/>
      <c r="AAL17" s="61"/>
      <c r="AAM17" s="61"/>
      <c r="AAN17" s="61"/>
      <c r="AAO17" s="61"/>
      <c r="AAP17" s="61"/>
      <c r="AAQ17" s="61"/>
      <c r="AAR17" s="61"/>
      <c r="AAS17" s="61"/>
      <c r="AAT17" s="61"/>
      <c r="AAU17" s="61"/>
      <c r="AAV17" s="61"/>
      <c r="AAW17" s="61"/>
      <c r="AAX17" s="61"/>
      <c r="AAY17" s="61"/>
      <c r="AAZ17" s="61"/>
      <c r="ABA17" s="61"/>
      <c r="ABB17" s="61"/>
      <c r="ABC17" s="61"/>
      <c r="ABD17" s="61"/>
      <c r="ABE17" s="61"/>
      <c r="ABF17" s="61"/>
      <c r="ABG17" s="61"/>
      <c r="ABH17" s="61"/>
      <c r="ABI17" s="61"/>
      <c r="ABJ17" s="61"/>
      <c r="ABK17" s="61"/>
      <c r="ABL17" s="61"/>
      <c r="ABM17" s="61"/>
      <c r="ABN17" s="61"/>
      <c r="ABO17" s="61"/>
      <c r="ABP17" s="61"/>
      <c r="ABQ17" s="61"/>
      <c r="ABR17" s="61"/>
      <c r="ABS17" s="61"/>
      <c r="ABT17" s="61"/>
      <c r="ABU17" s="61"/>
      <c r="ABV17" s="61"/>
      <c r="ABW17" s="61"/>
      <c r="ABX17" s="61"/>
      <c r="ABY17" s="61"/>
      <c r="ABZ17" s="61"/>
      <c r="ACA17" s="61"/>
      <c r="ACB17" s="61"/>
      <c r="ACC17" s="61"/>
      <c r="ACD17" s="61"/>
      <c r="ACE17" s="61"/>
      <c r="ACF17" s="61"/>
      <c r="ACG17" s="61"/>
      <c r="ACH17" s="61"/>
      <c r="ACI17" s="61"/>
      <c r="ACJ17" s="61"/>
      <c r="ACK17" s="61"/>
      <c r="ACL17" s="61"/>
      <c r="ACM17" s="61"/>
      <c r="ACN17" s="61"/>
      <c r="ACO17" s="61"/>
      <c r="ACP17" s="61"/>
      <c r="ACQ17" s="61"/>
      <c r="ACR17" s="61"/>
      <c r="ACS17" s="61"/>
      <c r="ACT17" s="61"/>
      <c r="ACU17" s="61"/>
      <c r="ACV17" s="61"/>
      <c r="ACW17" s="61"/>
      <c r="ACX17" s="61"/>
      <c r="ACY17" s="61"/>
      <c r="ACZ17" s="61"/>
      <c r="ADA17" s="61"/>
      <c r="ADB17" s="61"/>
      <c r="ADC17" s="61"/>
      <c r="ADD17" s="61"/>
      <c r="ADE17" s="61"/>
      <c r="ADF17" s="61"/>
      <c r="ADG17" s="61"/>
      <c r="ADH17" s="61"/>
      <c r="ADI17" s="61"/>
      <c r="ADJ17" s="61"/>
      <c r="ADK17" s="61"/>
      <c r="ADL17" s="61"/>
      <c r="ADM17" s="61"/>
      <c r="ADN17" s="61"/>
      <c r="ADO17" s="61"/>
      <c r="ADP17" s="61"/>
      <c r="ADQ17" s="61"/>
      <c r="ADR17" s="61"/>
      <c r="ADS17" s="61"/>
      <c r="ADT17" s="61"/>
      <c r="ADU17" s="61"/>
      <c r="ADV17" s="61"/>
      <c r="ADW17" s="61"/>
      <c r="ADX17" s="61"/>
      <c r="ADY17" s="61"/>
      <c r="ADZ17" s="61"/>
      <c r="AEA17" s="61"/>
      <c r="AEB17" s="61"/>
      <c r="AEC17" s="61"/>
      <c r="AED17" s="61"/>
      <c r="AEE17" s="61"/>
      <c r="AEF17" s="61"/>
      <c r="AEG17" s="61"/>
      <c r="AEH17" s="61"/>
      <c r="AEI17" s="61"/>
      <c r="AEJ17" s="61"/>
      <c r="AEK17" s="61"/>
      <c r="AEL17" s="61"/>
      <c r="AEM17" s="61"/>
      <c r="AEN17" s="61"/>
      <c r="AEO17" s="61"/>
      <c r="AEP17" s="61"/>
      <c r="AEQ17" s="61"/>
      <c r="AER17" s="61"/>
      <c r="AES17" s="61"/>
      <c r="AET17" s="61"/>
      <c r="AEU17" s="61"/>
      <c r="AEV17" s="61"/>
      <c r="AEW17" s="61"/>
      <c r="AEX17" s="61"/>
      <c r="AEY17" s="61"/>
      <c r="AEZ17" s="61"/>
      <c r="AFA17" s="61"/>
      <c r="AFB17" s="61"/>
      <c r="AFC17" s="61"/>
      <c r="AFD17" s="61"/>
      <c r="AFE17" s="61"/>
      <c r="AFF17" s="61"/>
      <c r="AFG17" s="61"/>
      <c r="AFH17" s="61"/>
      <c r="AFI17" s="61"/>
      <c r="AFJ17" s="61"/>
      <c r="AFK17" s="61"/>
    </row>
    <row r="18" spans="1:843" ht="30" x14ac:dyDescent="0.25">
      <c r="A18" s="17">
        <f t="shared" si="0"/>
        <v>9</v>
      </c>
      <c r="B18" s="158" t="s">
        <v>193</v>
      </c>
      <c r="C18" s="145">
        <v>13</v>
      </c>
      <c r="D18" s="230">
        <v>11</v>
      </c>
      <c r="E18" s="230">
        <v>3.8</v>
      </c>
      <c r="F18" s="230">
        <v>3.1</v>
      </c>
      <c r="G18" s="230">
        <v>3.5</v>
      </c>
      <c r="H18" s="230">
        <v>3.5</v>
      </c>
      <c r="I18" s="230">
        <v>12</v>
      </c>
      <c r="J18" s="230">
        <v>11</v>
      </c>
      <c r="K18" s="230">
        <v>3.4</v>
      </c>
      <c r="L18" s="208">
        <v>6</v>
      </c>
      <c r="M18" s="230">
        <v>65</v>
      </c>
      <c r="N18" s="230">
        <v>67</v>
      </c>
      <c r="O18" s="232">
        <v>5</v>
      </c>
      <c r="P18" s="273">
        <v>9.5</v>
      </c>
      <c r="Q18" s="232">
        <v>57</v>
      </c>
      <c r="R18" s="208">
        <v>46.63</v>
      </c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  <c r="IS18" s="61"/>
      <c r="IT18" s="61"/>
      <c r="IU18" s="61"/>
      <c r="IV18" s="61"/>
      <c r="IW18" s="61"/>
      <c r="IX18" s="61"/>
      <c r="IY18" s="61"/>
      <c r="IZ18" s="61"/>
      <c r="JA18" s="61"/>
      <c r="JB18" s="61"/>
      <c r="JC18" s="61"/>
      <c r="JD18" s="61"/>
      <c r="JE18" s="61"/>
      <c r="JF18" s="61"/>
      <c r="JG18" s="61"/>
      <c r="JH18" s="61"/>
      <c r="JI18" s="61"/>
      <c r="JJ18" s="61"/>
      <c r="JK18" s="61"/>
      <c r="JL18" s="61"/>
      <c r="JM18" s="61"/>
      <c r="JN18" s="61"/>
      <c r="JO18" s="61"/>
      <c r="JP18" s="61"/>
      <c r="JQ18" s="61"/>
      <c r="JR18" s="61"/>
      <c r="JS18" s="61"/>
      <c r="JT18" s="61"/>
      <c r="JU18" s="61"/>
      <c r="JV18" s="61"/>
      <c r="JW18" s="61"/>
      <c r="JX18" s="61"/>
      <c r="JY18" s="61"/>
      <c r="JZ18" s="61"/>
      <c r="KA18" s="61"/>
      <c r="KB18" s="61"/>
      <c r="KC18" s="61"/>
      <c r="KD18" s="61"/>
      <c r="KE18" s="61"/>
      <c r="KF18" s="61"/>
      <c r="KG18" s="61"/>
      <c r="KH18" s="61"/>
      <c r="KI18" s="61"/>
      <c r="KJ18" s="61"/>
      <c r="KK18" s="61"/>
      <c r="KL18" s="61"/>
      <c r="KM18" s="61"/>
      <c r="KN18" s="61"/>
      <c r="KO18" s="61"/>
      <c r="KP18" s="61"/>
      <c r="KQ18" s="61"/>
      <c r="KR18" s="61"/>
      <c r="KS18" s="61"/>
      <c r="KT18" s="61"/>
      <c r="KU18" s="61"/>
      <c r="KV18" s="61"/>
      <c r="KW18" s="61"/>
      <c r="KX18" s="61"/>
      <c r="KY18" s="61"/>
      <c r="KZ18" s="61"/>
      <c r="LA18" s="61"/>
      <c r="LB18" s="61"/>
      <c r="LC18" s="61"/>
      <c r="LD18" s="61"/>
      <c r="LE18" s="61"/>
      <c r="LF18" s="61"/>
      <c r="LG18" s="61"/>
      <c r="LH18" s="61"/>
      <c r="LI18" s="61"/>
      <c r="LJ18" s="61"/>
      <c r="LK18" s="61"/>
      <c r="LL18" s="61"/>
      <c r="LM18" s="61"/>
      <c r="LN18" s="61"/>
      <c r="LO18" s="61"/>
      <c r="LP18" s="61"/>
      <c r="LQ18" s="61"/>
      <c r="LR18" s="61"/>
      <c r="LS18" s="61"/>
      <c r="LT18" s="61"/>
      <c r="LU18" s="61"/>
      <c r="LV18" s="61"/>
      <c r="LW18" s="61"/>
      <c r="LX18" s="61"/>
      <c r="LY18" s="61"/>
      <c r="LZ18" s="61"/>
      <c r="MA18" s="61"/>
      <c r="MB18" s="61"/>
      <c r="MC18" s="61"/>
      <c r="MD18" s="61"/>
      <c r="ME18" s="61"/>
      <c r="MF18" s="61"/>
      <c r="MG18" s="61"/>
      <c r="MH18" s="61"/>
      <c r="MI18" s="61"/>
      <c r="MJ18" s="61"/>
      <c r="MK18" s="61"/>
      <c r="ML18" s="61"/>
      <c r="MM18" s="61"/>
      <c r="MN18" s="61"/>
      <c r="MO18" s="61"/>
      <c r="MP18" s="61"/>
      <c r="MQ18" s="61"/>
      <c r="MR18" s="61"/>
      <c r="MS18" s="61"/>
      <c r="MT18" s="61"/>
      <c r="MU18" s="61"/>
      <c r="MV18" s="61"/>
      <c r="MW18" s="61"/>
      <c r="MX18" s="61"/>
      <c r="MY18" s="61"/>
      <c r="MZ18" s="61"/>
      <c r="NA18" s="61"/>
      <c r="NB18" s="61"/>
      <c r="NC18" s="61"/>
      <c r="ND18" s="61"/>
      <c r="NE18" s="61"/>
      <c r="NF18" s="61"/>
      <c r="NG18" s="61"/>
      <c r="NH18" s="61"/>
      <c r="NI18" s="61"/>
      <c r="NJ18" s="61"/>
      <c r="NK18" s="61"/>
      <c r="NL18" s="61"/>
      <c r="NM18" s="61"/>
      <c r="NN18" s="61"/>
      <c r="NO18" s="61"/>
      <c r="NP18" s="61"/>
      <c r="NQ18" s="61"/>
      <c r="NR18" s="61"/>
      <c r="NS18" s="61"/>
      <c r="NT18" s="61"/>
      <c r="NU18" s="61"/>
      <c r="NV18" s="61"/>
      <c r="NW18" s="61"/>
      <c r="NX18" s="61"/>
      <c r="NY18" s="61"/>
      <c r="NZ18" s="61"/>
      <c r="OA18" s="61"/>
      <c r="OB18" s="61"/>
      <c r="OC18" s="61"/>
      <c r="OD18" s="61"/>
      <c r="OE18" s="61"/>
      <c r="OF18" s="61"/>
      <c r="OG18" s="61"/>
      <c r="OH18" s="61"/>
      <c r="OI18" s="61"/>
      <c r="OJ18" s="61"/>
      <c r="OK18" s="61"/>
      <c r="OL18" s="61"/>
      <c r="OM18" s="61"/>
      <c r="ON18" s="61"/>
      <c r="OO18" s="61"/>
      <c r="OP18" s="61"/>
      <c r="OQ18" s="61"/>
      <c r="OR18" s="61"/>
      <c r="OS18" s="61"/>
      <c r="OT18" s="61"/>
      <c r="OU18" s="61"/>
      <c r="OV18" s="61"/>
      <c r="OW18" s="61"/>
      <c r="OX18" s="61"/>
      <c r="OY18" s="61"/>
      <c r="OZ18" s="61"/>
      <c r="PA18" s="61"/>
      <c r="PB18" s="61"/>
      <c r="PC18" s="61"/>
      <c r="PD18" s="61"/>
      <c r="PE18" s="61"/>
      <c r="PF18" s="61"/>
      <c r="PG18" s="61"/>
      <c r="PH18" s="61"/>
      <c r="PI18" s="61"/>
      <c r="PJ18" s="61"/>
      <c r="PK18" s="61"/>
      <c r="PL18" s="61"/>
      <c r="PM18" s="61"/>
      <c r="PN18" s="61"/>
      <c r="PO18" s="61"/>
      <c r="PP18" s="61"/>
      <c r="PQ18" s="61"/>
      <c r="PR18" s="61"/>
      <c r="PS18" s="61"/>
      <c r="PT18" s="61"/>
      <c r="PU18" s="61"/>
      <c r="PV18" s="61"/>
      <c r="PW18" s="61"/>
      <c r="PX18" s="61"/>
      <c r="PY18" s="61"/>
      <c r="PZ18" s="61"/>
      <c r="QA18" s="61"/>
      <c r="QB18" s="61"/>
      <c r="QC18" s="61"/>
      <c r="QD18" s="61"/>
      <c r="QE18" s="61"/>
      <c r="QF18" s="61"/>
      <c r="QG18" s="61"/>
      <c r="QH18" s="61"/>
      <c r="QI18" s="61"/>
      <c r="QJ18" s="61"/>
      <c r="QK18" s="61"/>
      <c r="QL18" s="61"/>
      <c r="QM18" s="61"/>
      <c r="QN18" s="61"/>
      <c r="QO18" s="61"/>
      <c r="QP18" s="61"/>
      <c r="QQ18" s="61"/>
      <c r="QR18" s="61"/>
      <c r="QS18" s="61"/>
      <c r="QT18" s="61"/>
      <c r="QU18" s="61"/>
      <c r="QV18" s="61"/>
      <c r="QW18" s="61"/>
      <c r="QX18" s="61"/>
      <c r="QY18" s="61"/>
      <c r="QZ18" s="61"/>
      <c r="RA18" s="61"/>
      <c r="RB18" s="61"/>
      <c r="RC18" s="61"/>
      <c r="RD18" s="61"/>
      <c r="RE18" s="61"/>
      <c r="RF18" s="61"/>
      <c r="RG18" s="61"/>
      <c r="RH18" s="61"/>
      <c r="RI18" s="61"/>
      <c r="RJ18" s="61"/>
      <c r="RK18" s="61"/>
      <c r="RL18" s="61"/>
      <c r="RM18" s="61"/>
      <c r="RN18" s="61"/>
      <c r="RO18" s="61"/>
      <c r="RP18" s="61"/>
      <c r="RQ18" s="61"/>
      <c r="RR18" s="61"/>
      <c r="RS18" s="61"/>
      <c r="RT18" s="61"/>
      <c r="RU18" s="61"/>
      <c r="RV18" s="61"/>
      <c r="RW18" s="61"/>
      <c r="RX18" s="61"/>
      <c r="RY18" s="61"/>
      <c r="RZ18" s="61"/>
      <c r="SA18" s="61"/>
      <c r="SB18" s="61"/>
      <c r="SC18" s="61"/>
      <c r="SD18" s="61"/>
      <c r="SE18" s="61"/>
      <c r="SF18" s="61"/>
      <c r="SG18" s="61"/>
      <c r="SH18" s="61"/>
      <c r="SI18" s="61"/>
      <c r="SJ18" s="61"/>
      <c r="SK18" s="61"/>
      <c r="SL18" s="61"/>
      <c r="SM18" s="61"/>
      <c r="SN18" s="61"/>
      <c r="SO18" s="61"/>
      <c r="SP18" s="61"/>
      <c r="SQ18" s="61"/>
      <c r="SR18" s="61"/>
      <c r="SS18" s="61"/>
      <c r="ST18" s="61"/>
      <c r="SU18" s="61"/>
      <c r="SV18" s="61"/>
      <c r="SW18" s="61"/>
      <c r="SX18" s="61"/>
      <c r="SY18" s="61"/>
      <c r="SZ18" s="61"/>
      <c r="TA18" s="61"/>
      <c r="TB18" s="61"/>
      <c r="TC18" s="61"/>
      <c r="TD18" s="61"/>
      <c r="TE18" s="61"/>
      <c r="TF18" s="61"/>
      <c r="TG18" s="61"/>
      <c r="TH18" s="61"/>
      <c r="TI18" s="61"/>
      <c r="TJ18" s="61"/>
      <c r="TK18" s="61"/>
      <c r="TL18" s="61"/>
      <c r="TM18" s="61"/>
      <c r="TN18" s="61"/>
      <c r="TO18" s="61"/>
      <c r="TP18" s="61"/>
      <c r="TQ18" s="61"/>
      <c r="TR18" s="61"/>
      <c r="TS18" s="61"/>
      <c r="TT18" s="61"/>
      <c r="TU18" s="61"/>
      <c r="TV18" s="61"/>
      <c r="TW18" s="61"/>
      <c r="TX18" s="61"/>
      <c r="TY18" s="61"/>
      <c r="TZ18" s="61"/>
      <c r="UA18" s="61"/>
      <c r="UB18" s="61"/>
      <c r="UC18" s="61"/>
      <c r="UD18" s="61"/>
      <c r="UE18" s="61"/>
      <c r="UF18" s="61"/>
      <c r="UG18" s="61"/>
      <c r="UH18" s="61"/>
      <c r="UI18" s="61"/>
      <c r="UJ18" s="61"/>
      <c r="UK18" s="61"/>
      <c r="UL18" s="61"/>
      <c r="UM18" s="61"/>
      <c r="UN18" s="61"/>
      <c r="UO18" s="61"/>
      <c r="UP18" s="61"/>
      <c r="UQ18" s="61"/>
      <c r="UR18" s="61"/>
      <c r="US18" s="61"/>
      <c r="UT18" s="61"/>
      <c r="UU18" s="61"/>
      <c r="UV18" s="61"/>
      <c r="UW18" s="61"/>
      <c r="UX18" s="61"/>
      <c r="UY18" s="61"/>
      <c r="UZ18" s="61"/>
      <c r="VA18" s="61"/>
      <c r="VB18" s="61"/>
      <c r="VC18" s="61"/>
      <c r="VD18" s="61"/>
      <c r="VE18" s="61"/>
      <c r="VF18" s="61"/>
      <c r="VG18" s="61"/>
      <c r="VH18" s="61"/>
      <c r="VI18" s="61"/>
      <c r="VJ18" s="61"/>
      <c r="VK18" s="61"/>
      <c r="VL18" s="61"/>
      <c r="VM18" s="61"/>
      <c r="VN18" s="61"/>
      <c r="VO18" s="61"/>
      <c r="VP18" s="61"/>
      <c r="VQ18" s="61"/>
      <c r="VR18" s="61"/>
      <c r="VS18" s="61"/>
      <c r="VT18" s="61"/>
      <c r="VU18" s="61"/>
      <c r="VV18" s="61"/>
      <c r="VW18" s="61"/>
      <c r="VX18" s="61"/>
      <c r="VY18" s="61"/>
      <c r="VZ18" s="61"/>
      <c r="WA18" s="61"/>
      <c r="WB18" s="61"/>
      <c r="WC18" s="61"/>
      <c r="WD18" s="61"/>
      <c r="WE18" s="61"/>
      <c r="WF18" s="61"/>
      <c r="WG18" s="61"/>
      <c r="WH18" s="61"/>
      <c r="WI18" s="61"/>
      <c r="WJ18" s="61"/>
      <c r="WK18" s="61"/>
      <c r="WL18" s="61"/>
      <c r="WM18" s="61"/>
      <c r="WN18" s="61"/>
      <c r="WO18" s="61"/>
      <c r="WP18" s="61"/>
      <c r="WQ18" s="61"/>
      <c r="WR18" s="61"/>
      <c r="WS18" s="61"/>
      <c r="WT18" s="61"/>
      <c r="WU18" s="61"/>
      <c r="WV18" s="61"/>
      <c r="WW18" s="61"/>
      <c r="WX18" s="61"/>
      <c r="WY18" s="61"/>
      <c r="WZ18" s="61"/>
      <c r="XA18" s="61"/>
      <c r="XB18" s="61"/>
      <c r="XC18" s="61"/>
      <c r="XD18" s="61"/>
      <c r="XE18" s="61"/>
      <c r="XF18" s="61"/>
      <c r="XG18" s="61"/>
      <c r="XH18" s="61"/>
      <c r="XI18" s="61"/>
      <c r="XJ18" s="61"/>
      <c r="XK18" s="61"/>
      <c r="XL18" s="61"/>
      <c r="XM18" s="61"/>
      <c r="XN18" s="61"/>
      <c r="XO18" s="61"/>
      <c r="XP18" s="61"/>
      <c r="XQ18" s="61"/>
      <c r="XR18" s="61"/>
      <c r="XS18" s="61"/>
      <c r="XT18" s="61"/>
      <c r="XU18" s="61"/>
      <c r="XV18" s="61"/>
      <c r="XW18" s="61"/>
      <c r="XX18" s="61"/>
      <c r="XY18" s="61"/>
      <c r="XZ18" s="61"/>
      <c r="YA18" s="61"/>
      <c r="YB18" s="61"/>
      <c r="YC18" s="61"/>
      <c r="YD18" s="61"/>
      <c r="YE18" s="61"/>
      <c r="YF18" s="61"/>
      <c r="YG18" s="61"/>
      <c r="YH18" s="61"/>
      <c r="YI18" s="61"/>
      <c r="YJ18" s="61"/>
      <c r="YK18" s="61"/>
      <c r="YL18" s="61"/>
      <c r="YM18" s="61"/>
      <c r="YN18" s="61"/>
      <c r="YO18" s="61"/>
      <c r="YP18" s="61"/>
      <c r="YQ18" s="61"/>
      <c r="YR18" s="61"/>
      <c r="YS18" s="61"/>
      <c r="YT18" s="61"/>
      <c r="YU18" s="61"/>
      <c r="YV18" s="61"/>
      <c r="YW18" s="61"/>
      <c r="YX18" s="61"/>
      <c r="YY18" s="61"/>
      <c r="YZ18" s="61"/>
      <c r="ZA18" s="61"/>
      <c r="ZB18" s="61"/>
      <c r="ZC18" s="61"/>
      <c r="ZD18" s="61"/>
      <c r="ZE18" s="61"/>
      <c r="ZF18" s="61"/>
      <c r="ZG18" s="61"/>
      <c r="ZH18" s="61"/>
      <c r="ZI18" s="61"/>
      <c r="ZJ18" s="61"/>
      <c r="ZK18" s="61"/>
      <c r="ZL18" s="61"/>
      <c r="ZM18" s="61"/>
      <c r="ZN18" s="61"/>
      <c r="ZO18" s="61"/>
      <c r="ZP18" s="61"/>
      <c r="ZQ18" s="61"/>
      <c r="ZR18" s="61"/>
      <c r="ZS18" s="61"/>
      <c r="ZT18" s="61"/>
      <c r="ZU18" s="61"/>
      <c r="ZV18" s="61"/>
      <c r="ZW18" s="61"/>
      <c r="ZX18" s="61"/>
      <c r="ZY18" s="61"/>
      <c r="ZZ18" s="61"/>
      <c r="AAA18" s="61"/>
      <c r="AAB18" s="61"/>
      <c r="AAC18" s="61"/>
      <c r="AAD18" s="61"/>
      <c r="AAE18" s="61"/>
      <c r="AAF18" s="61"/>
      <c r="AAG18" s="61"/>
      <c r="AAH18" s="61"/>
      <c r="AAI18" s="61"/>
      <c r="AAJ18" s="61"/>
      <c r="AAK18" s="61"/>
      <c r="AAL18" s="61"/>
      <c r="AAM18" s="61"/>
      <c r="AAN18" s="61"/>
      <c r="AAO18" s="61"/>
      <c r="AAP18" s="61"/>
      <c r="AAQ18" s="61"/>
      <c r="AAR18" s="61"/>
      <c r="AAS18" s="61"/>
      <c r="AAT18" s="61"/>
      <c r="AAU18" s="61"/>
      <c r="AAV18" s="61"/>
      <c r="AAW18" s="61"/>
      <c r="AAX18" s="61"/>
      <c r="AAY18" s="61"/>
      <c r="AAZ18" s="61"/>
      <c r="ABA18" s="61"/>
      <c r="ABB18" s="61"/>
      <c r="ABC18" s="61"/>
      <c r="ABD18" s="61"/>
      <c r="ABE18" s="61"/>
      <c r="ABF18" s="61"/>
      <c r="ABG18" s="61"/>
      <c r="ABH18" s="61"/>
      <c r="ABI18" s="61"/>
      <c r="ABJ18" s="61"/>
      <c r="ABK18" s="61"/>
      <c r="ABL18" s="61"/>
      <c r="ABM18" s="61"/>
      <c r="ABN18" s="61"/>
      <c r="ABO18" s="61"/>
      <c r="ABP18" s="61"/>
      <c r="ABQ18" s="61"/>
      <c r="ABR18" s="61"/>
      <c r="ABS18" s="61"/>
      <c r="ABT18" s="61"/>
      <c r="ABU18" s="61"/>
      <c r="ABV18" s="61"/>
      <c r="ABW18" s="61"/>
      <c r="ABX18" s="61"/>
      <c r="ABY18" s="61"/>
      <c r="ABZ18" s="61"/>
      <c r="ACA18" s="61"/>
      <c r="ACB18" s="61"/>
      <c r="ACC18" s="61"/>
      <c r="ACD18" s="61"/>
      <c r="ACE18" s="61"/>
      <c r="ACF18" s="61"/>
      <c r="ACG18" s="61"/>
      <c r="ACH18" s="61"/>
      <c r="ACI18" s="61"/>
      <c r="ACJ18" s="61"/>
      <c r="ACK18" s="61"/>
      <c r="ACL18" s="61"/>
      <c r="ACM18" s="61"/>
      <c r="ACN18" s="61"/>
      <c r="ACO18" s="61"/>
      <c r="ACP18" s="61"/>
      <c r="ACQ18" s="61"/>
      <c r="ACR18" s="61"/>
      <c r="ACS18" s="61"/>
      <c r="ACT18" s="61"/>
      <c r="ACU18" s="61"/>
      <c r="ACV18" s="61"/>
      <c r="ACW18" s="61"/>
      <c r="ACX18" s="61"/>
      <c r="ACY18" s="61"/>
      <c r="ACZ18" s="61"/>
      <c r="ADA18" s="61"/>
      <c r="ADB18" s="61"/>
      <c r="ADC18" s="61"/>
      <c r="ADD18" s="61"/>
      <c r="ADE18" s="61"/>
      <c r="ADF18" s="61"/>
      <c r="ADG18" s="61"/>
      <c r="ADH18" s="61"/>
      <c r="ADI18" s="61"/>
      <c r="ADJ18" s="61"/>
      <c r="ADK18" s="61"/>
      <c r="ADL18" s="61"/>
      <c r="ADM18" s="61"/>
      <c r="ADN18" s="61"/>
      <c r="ADO18" s="61"/>
      <c r="ADP18" s="61"/>
      <c r="ADQ18" s="61"/>
      <c r="ADR18" s="61"/>
      <c r="ADS18" s="61"/>
      <c r="ADT18" s="61"/>
      <c r="ADU18" s="61"/>
      <c r="ADV18" s="61"/>
      <c r="ADW18" s="61"/>
      <c r="ADX18" s="61"/>
      <c r="ADY18" s="61"/>
      <c r="ADZ18" s="61"/>
      <c r="AEA18" s="61"/>
      <c r="AEB18" s="61"/>
      <c r="AEC18" s="61"/>
      <c r="AED18" s="61"/>
      <c r="AEE18" s="61"/>
      <c r="AEF18" s="61"/>
      <c r="AEG18" s="61"/>
      <c r="AEH18" s="61"/>
      <c r="AEI18" s="61"/>
      <c r="AEJ18" s="61"/>
      <c r="AEK18" s="61"/>
      <c r="AEL18" s="61"/>
      <c r="AEM18" s="61"/>
      <c r="AEN18" s="61"/>
      <c r="AEO18" s="61"/>
      <c r="AEP18" s="61"/>
      <c r="AEQ18" s="61"/>
      <c r="AER18" s="61"/>
      <c r="AES18" s="61"/>
      <c r="AET18" s="61"/>
      <c r="AEU18" s="61"/>
      <c r="AEV18" s="61"/>
      <c r="AEW18" s="61"/>
      <c r="AEX18" s="61"/>
      <c r="AEY18" s="61"/>
      <c r="AEZ18" s="61"/>
      <c r="AFA18" s="61"/>
      <c r="AFB18" s="61"/>
      <c r="AFC18" s="61"/>
      <c r="AFD18" s="61"/>
      <c r="AFE18" s="61"/>
      <c r="AFF18" s="61"/>
      <c r="AFG18" s="61"/>
      <c r="AFH18" s="61"/>
      <c r="AFI18" s="61"/>
      <c r="AFJ18" s="61"/>
      <c r="AFK18" s="61"/>
    </row>
    <row r="19" spans="1:843" ht="45" x14ac:dyDescent="0.25">
      <c r="A19" s="17">
        <f t="shared" si="0"/>
        <v>10</v>
      </c>
      <c r="B19" s="144" t="s">
        <v>194</v>
      </c>
      <c r="C19" s="145">
        <v>13.5</v>
      </c>
      <c r="D19" s="230">
        <v>15.9</v>
      </c>
      <c r="E19" s="230">
        <v>4.2</v>
      </c>
      <c r="F19" s="230">
        <v>5.3</v>
      </c>
      <c r="G19" s="230">
        <v>3.2</v>
      </c>
      <c r="H19" s="230">
        <v>3</v>
      </c>
      <c r="I19" s="230">
        <v>10.9</v>
      </c>
      <c r="J19" s="230">
        <v>13.6</v>
      </c>
      <c r="K19" s="230">
        <v>3.4</v>
      </c>
      <c r="L19" s="230">
        <v>4.5</v>
      </c>
      <c r="M19" s="230">
        <v>78.099999999999994</v>
      </c>
      <c r="N19" s="230">
        <v>51.7</v>
      </c>
      <c r="O19" s="232">
        <v>3.9</v>
      </c>
      <c r="P19" s="232">
        <v>5.5</v>
      </c>
      <c r="Q19" s="232">
        <v>63.7</v>
      </c>
      <c r="R19" s="230">
        <v>53.5</v>
      </c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  <c r="IS19" s="61"/>
      <c r="IT19" s="61"/>
      <c r="IU19" s="61"/>
      <c r="IV19" s="61"/>
      <c r="IW19" s="61"/>
      <c r="IX19" s="61"/>
      <c r="IY19" s="61"/>
      <c r="IZ19" s="61"/>
      <c r="JA19" s="61"/>
      <c r="JB19" s="61"/>
      <c r="JC19" s="61"/>
      <c r="JD19" s="61"/>
      <c r="JE19" s="61"/>
      <c r="JF19" s="61"/>
      <c r="JG19" s="61"/>
      <c r="JH19" s="61"/>
      <c r="JI19" s="61"/>
      <c r="JJ19" s="61"/>
      <c r="JK19" s="61"/>
      <c r="JL19" s="61"/>
      <c r="JM19" s="61"/>
      <c r="JN19" s="61"/>
      <c r="JO19" s="61"/>
      <c r="JP19" s="61"/>
      <c r="JQ19" s="61"/>
      <c r="JR19" s="61"/>
      <c r="JS19" s="61"/>
      <c r="JT19" s="61"/>
      <c r="JU19" s="61"/>
      <c r="JV19" s="61"/>
      <c r="JW19" s="61"/>
      <c r="JX19" s="61"/>
      <c r="JY19" s="61"/>
      <c r="JZ19" s="61"/>
      <c r="KA19" s="61"/>
      <c r="KB19" s="61"/>
      <c r="KC19" s="61"/>
      <c r="KD19" s="61"/>
      <c r="KE19" s="61"/>
      <c r="KF19" s="61"/>
      <c r="KG19" s="61"/>
      <c r="KH19" s="61"/>
      <c r="KI19" s="61"/>
      <c r="KJ19" s="61"/>
      <c r="KK19" s="61"/>
      <c r="KL19" s="61"/>
      <c r="KM19" s="61"/>
      <c r="KN19" s="61"/>
      <c r="KO19" s="61"/>
      <c r="KP19" s="61"/>
      <c r="KQ19" s="61"/>
      <c r="KR19" s="61"/>
      <c r="KS19" s="61"/>
      <c r="KT19" s="61"/>
      <c r="KU19" s="61"/>
      <c r="KV19" s="61"/>
      <c r="KW19" s="61"/>
      <c r="KX19" s="61"/>
      <c r="KY19" s="61"/>
      <c r="KZ19" s="61"/>
      <c r="LA19" s="61"/>
      <c r="LB19" s="61"/>
      <c r="LC19" s="61"/>
      <c r="LD19" s="61"/>
      <c r="LE19" s="61"/>
      <c r="LF19" s="61"/>
      <c r="LG19" s="61"/>
      <c r="LH19" s="61"/>
      <c r="LI19" s="61"/>
      <c r="LJ19" s="61"/>
      <c r="LK19" s="61"/>
      <c r="LL19" s="61"/>
      <c r="LM19" s="61"/>
      <c r="LN19" s="61"/>
      <c r="LO19" s="61"/>
      <c r="LP19" s="61"/>
      <c r="LQ19" s="61"/>
      <c r="LR19" s="61"/>
      <c r="LS19" s="61"/>
      <c r="LT19" s="61"/>
      <c r="LU19" s="61"/>
      <c r="LV19" s="61"/>
      <c r="LW19" s="61"/>
      <c r="LX19" s="61"/>
      <c r="LY19" s="61"/>
      <c r="LZ19" s="61"/>
      <c r="MA19" s="61"/>
      <c r="MB19" s="61"/>
      <c r="MC19" s="61"/>
      <c r="MD19" s="61"/>
      <c r="ME19" s="61"/>
      <c r="MF19" s="61"/>
      <c r="MG19" s="61"/>
      <c r="MH19" s="61"/>
      <c r="MI19" s="61"/>
      <c r="MJ19" s="61"/>
      <c r="MK19" s="61"/>
      <c r="ML19" s="61"/>
      <c r="MM19" s="61"/>
      <c r="MN19" s="61"/>
      <c r="MO19" s="61"/>
      <c r="MP19" s="61"/>
      <c r="MQ19" s="61"/>
      <c r="MR19" s="61"/>
      <c r="MS19" s="61"/>
      <c r="MT19" s="61"/>
      <c r="MU19" s="61"/>
      <c r="MV19" s="61"/>
      <c r="MW19" s="61"/>
      <c r="MX19" s="61"/>
      <c r="MY19" s="61"/>
      <c r="MZ19" s="61"/>
      <c r="NA19" s="61"/>
      <c r="NB19" s="61"/>
      <c r="NC19" s="61"/>
      <c r="ND19" s="61"/>
      <c r="NE19" s="61"/>
      <c r="NF19" s="61"/>
      <c r="NG19" s="61"/>
      <c r="NH19" s="61"/>
      <c r="NI19" s="61"/>
      <c r="NJ19" s="61"/>
      <c r="NK19" s="61"/>
      <c r="NL19" s="61"/>
      <c r="NM19" s="61"/>
      <c r="NN19" s="61"/>
      <c r="NO19" s="61"/>
      <c r="NP19" s="61"/>
      <c r="NQ19" s="61"/>
      <c r="NR19" s="61"/>
      <c r="NS19" s="61"/>
      <c r="NT19" s="61"/>
      <c r="NU19" s="61"/>
      <c r="NV19" s="61"/>
      <c r="NW19" s="61"/>
      <c r="NX19" s="61"/>
      <c r="NY19" s="61"/>
      <c r="NZ19" s="61"/>
      <c r="OA19" s="61"/>
      <c r="OB19" s="61"/>
      <c r="OC19" s="61"/>
      <c r="OD19" s="61"/>
      <c r="OE19" s="61"/>
      <c r="OF19" s="61"/>
      <c r="OG19" s="61"/>
      <c r="OH19" s="61"/>
      <c r="OI19" s="61"/>
      <c r="OJ19" s="61"/>
      <c r="OK19" s="61"/>
      <c r="OL19" s="61"/>
      <c r="OM19" s="61"/>
      <c r="ON19" s="61"/>
      <c r="OO19" s="61"/>
      <c r="OP19" s="61"/>
      <c r="OQ19" s="61"/>
      <c r="OR19" s="61"/>
      <c r="OS19" s="61"/>
      <c r="OT19" s="61"/>
      <c r="OU19" s="61"/>
      <c r="OV19" s="61"/>
      <c r="OW19" s="61"/>
      <c r="OX19" s="61"/>
      <c r="OY19" s="61"/>
      <c r="OZ19" s="61"/>
      <c r="PA19" s="61"/>
      <c r="PB19" s="61"/>
      <c r="PC19" s="61"/>
      <c r="PD19" s="61"/>
      <c r="PE19" s="61"/>
      <c r="PF19" s="61"/>
      <c r="PG19" s="61"/>
      <c r="PH19" s="61"/>
      <c r="PI19" s="61"/>
      <c r="PJ19" s="61"/>
      <c r="PK19" s="61"/>
      <c r="PL19" s="61"/>
      <c r="PM19" s="61"/>
      <c r="PN19" s="61"/>
      <c r="PO19" s="61"/>
      <c r="PP19" s="61"/>
      <c r="PQ19" s="61"/>
      <c r="PR19" s="61"/>
      <c r="PS19" s="61"/>
      <c r="PT19" s="61"/>
      <c r="PU19" s="61"/>
      <c r="PV19" s="61"/>
      <c r="PW19" s="61"/>
      <c r="PX19" s="61"/>
      <c r="PY19" s="61"/>
      <c r="PZ19" s="61"/>
      <c r="QA19" s="61"/>
      <c r="QB19" s="61"/>
      <c r="QC19" s="61"/>
      <c r="QD19" s="61"/>
      <c r="QE19" s="61"/>
      <c r="QF19" s="61"/>
      <c r="QG19" s="61"/>
      <c r="QH19" s="61"/>
      <c r="QI19" s="61"/>
      <c r="QJ19" s="61"/>
      <c r="QK19" s="61"/>
      <c r="QL19" s="61"/>
      <c r="QM19" s="61"/>
      <c r="QN19" s="61"/>
      <c r="QO19" s="61"/>
      <c r="QP19" s="61"/>
      <c r="QQ19" s="61"/>
      <c r="QR19" s="61"/>
      <c r="QS19" s="61"/>
      <c r="QT19" s="61"/>
      <c r="QU19" s="61"/>
      <c r="QV19" s="61"/>
      <c r="QW19" s="61"/>
      <c r="QX19" s="61"/>
      <c r="QY19" s="61"/>
      <c r="QZ19" s="61"/>
      <c r="RA19" s="61"/>
      <c r="RB19" s="61"/>
      <c r="RC19" s="61"/>
      <c r="RD19" s="61"/>
      <c r="RE19" s="61"/>
      <c r="RF19" s="61"/>
      <c r="RG19" s="61"/>
      <c r="RH19" s="61"/>
      <c r="RI19" s="61"/>
      <c r="RJ19" s="61"/>
      <c r="RK19" s="61"/>
      <c r="RL19" s="61"/>
      <c r="RM19" s="61"/>
      <c r="RN19" s="61"/>
      <c r="RO19" s="61"/>
      <c r="RP19" s="61"/>
      <c r="RQ19" s="61"/>
      <c r="RR19" s="61"/>
      <c r="RS19" s="61"/>
      <c r="RT19" s="61"/>
      <c r="RU19" s="61"/>
      <c r="RV19" s="61"/>
      <c r="RW19" s="61"/>
      <c r="RX19" s="61"/>
      <c r="RY19" s="61"/>
      <c r="RZ19" s="61"/>
      <c r="SA19" s="61"/>
      <c r="SB19" s="61"/>
      <c r="SC19" s="61"/>
      <c r="SD19" s="61"/>
      <c r="SE19" s="61"/>
      <c r="SF19" s="61"/>
      <c r="SG19" s="61"/>
      <c r="SH19" s="61"/>
      <c r="SI19" s="61"/>
      <c r="SJ19" s="61"/>
      <c r="SK19" s="61"/>
      <c r="SL19" s="61"/>
      <c r="SM19" s="61"/>
      <c r="SN19" s="61"/>
      <c r="SO19" s="61"/>
      <c r="SP19" s="61"/>
      <c r="SQ19" s="61"/>
      <c r="SR19" s="61"/>
      <c r="SS19" s="61"/>
      <c r="ST19" s="61"/>
      <c r="SU19" s="61"/>
      <c r="SV19" s="61"/>
      <c r="SW19" s="61"/>
      <c r="SX19" s="61"/>
      <c r="SY19" s="61"/>
      <c r="SZ19" s="61"/>
      <c r="TA19" s="61"/>
      <c r="TB19" s="61"/>
      <c r="TC19" s="61"/>
      <c r="TD19" s="61"/>
      <c r="TE19" s="61"/>
      <c r="TF19" s="61"/>
      <c r="TG19" s="61"/>
      <c r="TH19" s="61"/>
      <c r="TI19" s="61"/>
      <c r="TJ19" s="61"/>
      <c r="TK19" s="61"/>
      <c r="TL19" s="61"/>
      <c r="TM19" s="61"/>
      <c r="TN19" s="61"/>
      <c r="TO19" s="61"/>
      <c r="TP19" s="61"/>
      <c r="TQ19" s="61"/>
      <c r="TR19" s="61"/>
      <c r="TS19" s="61"/>
      <c r="TT19" s="61"/>
      <c r="TU19" s="61"/>
      <c r="TV19" s="61"/>
      <c r="TW19" s="61"/>
      <c r="TX19" s="61"/>
      <c r="TY19" s="61"/>
      <c r="TZ19" s="61"/>
      <c r="UA19" s="61"/>
      <c r="UB19" s="61"/>
      <c r="UC19" s="61"/>
      <c r="UD19" s="61"/>
      <c r="UE19" s="61"/>
      <c r="UF19" s="61"/>
      <c r="UG19" s="61"/>
      <c r="UH19" s="61"/>
      <c r="UI19" s="61"/>
      <c r="UJ19" s="61"/>
      <c r="UK19" s="61"/>
      <c r="UL19" s="61"/>
      <c r="UM19" s="61"/>
      <c r="UN19" s="61"/>
      <c r="UO19" s="61"/>
      <c r="UP19" s="61"/>
      <c r="UQ19" s="61"/>
      <c r="UR19" s="61"/>
      <c r="US19" s="61"/>
      <c r="UT19" s="61"/>
      <c r="UU19" s="61"/>
      <c r="UV19" s="61"/>
      <c r="UW19" s="61"/>
      <c r="UX19" s="61"/>
      <c r="UY19" s="61"/>
      <c r="UZ19" s="61"/>
      <c r="VA19" s="61"/>
      <c r="VB19" s="61"/>
      <c r="VC19" s="61"/>
      <c r="VD19" s="61"/>
      <c r="VE19" s="61"/>
      <c r="VF19" s="61"/>
      <c r="VG19" s="61"/>
      <c r="VH19" s="61"/>
      <c r="VI19" s="61"/>
      <c r="VJ19" s="61"/>
      <c r="VK19" s="61"/>
      <c r="VL19" s="61"/>
      <c r="VM19" s="61"/>
      <c r="VN19" s="61"/>
      <c r="VO19" s="61"/>
      <c r="VP19" s="61"/>
      <c r="VQ19" s="61"/>
      <c r="VR19" s="61"/>
      <c r="VS19" s="61"/>
      <c r="VT19" s="61"/>
      <c r="VU19" s="61"/>
      <c r="VV19" s="61"/>
      <c r="VW19" s="61"/>
      <c r="VX19" s="61"/>
      <c r="VY19" s="61"/>
      <c r="VZ19" s="61"/>
      <c r="WA19" s="61"/>
      <c r="WB19" s="61"/>
      <c r="WC19" s="61"/>
      <c r="WD19" s="61"/>
      <c r="WE19" s="61"/>
      <c r="WF19" s="61"/>
      <c r="WG19" s="61"/>
      <c r="WH19" s="61"/>
      <c r="WI19" s="61"/>
      <c r="WJ19" s="61"/>
      <c r="WK19" s="61"/>
      <c r="WL19" s="61"/>
      <c r="WM19" s="61"/>
      <c r="WN19" s="61"/>
      <c r="WO19" s="61"/>
      <c r="WP19" s="61"/>
      <c r="WQ19" s="61"/>
      <c r="WR19" s="61"/>
      <c r="WS19" s="61"/>
      <c r="WT19" s="61"/>
      <c r="WU19" s="61"/>
      <c r="WV19" s="61"/>
      <c r="WW19" s="61"/>
      <c r="WX19" s="61"/>
      <c r="WY19" s="61"/>
      <c r="WZ19" s="61"/>
      <c r="XA19" s="61"/>
      <c r="XB19" s="61"/>
      <c r="XC19" s="61"/>
      <c r="XD19" s="61"/>
      <c r="XE19" s="61"/>
      <c r="XF19" s="61"/>
      <c r="XG19" s="61"/>
      <c r="XH19" s="61"/>
      <c r="XI19" s="61"/>
      <c r="XJ19" s="61"/>
      <c r="XK19" s="61"/>
      <c r="XL19" s="61"/>
      <c r="XM19" s="61"/>
      <c r="XN19" s="61"/>
      <c r="XO19" s="61"/>
      <c r="XP19" s="61"/>
      <c r="XQ19" s="61"/>
      <c r="XR19" s="61"/>
      <c r="XS19" s="61"/>
      <c r="XT19" s="61"/>
      <c r="XU19" s="61"/>
      <c r="XV19" s="61"/>
      <c r="XW19" s="61"/>
      <c r="XX19" s="61"/>
      <c r="XY19" s="61"/>
      <c r="XZ19" s="61"/>
      <c r="YA19" s="61"/>
      <c r="YB19" s="61"/>
      <c r="YC19" s="61"/>
      <c r="YD19" s="61"/>
      <c r="YE19" s="61"/>
      <c r="YF19" s="61"/>
      <c r="YG19" s="61"/>
      <c r="YH19" s="61"/>
      <c r="YI19" s="61"/>
      <c r="YJ19" s="61"/>
      <c r="YK19" s="61"/>
      <c r="YL19" s="61"/>
      <c r="YM19" s="61"/>
      <c r="YN19" s="61"/>
      <c r="YO19" s="61"/>
      <c r="YP19" s="61"/>
      <c r="YQ19" s="61"/>
      <c r="YR19" s="61"/>
      <c r="YS19" s="61"/>
      <c r="YT19" s="61"/>
      <c r="YU19" s="61"/>
      <c r="YV19" s="61"/>
      <c r="YW19" s="61"/>
      <c r="YX19" s="61"/>
      <c r="YY19" s="61"/>
      <c r="YZ19" s="61"/>
      <c r="ZA19" s="61"/>
      <c r="ZB19" s="61"/>
      <c r="ZC19" s="61"/>
      <c r="ZD19" s="61"/>
      <c r="ZE19" s="61"/>
      <c r="ZF19" s="61"/>
      <c r="ZG19" s="61"/>
      <c r="ZH19" s="61"/>
      <c r="ZI19" s="61"/>
      <c r="ZJ19" s="61"/>
      <c r="ZK19" s="61"/>
      <c r="ZL19" s="61"/>
      <c r="ZM19" s="61"/>
      <c r="ZN19" s="61"/>
      <c r="ZO19" s="61"/>
      <c r="ZP19" s="61"/>
      <c r="ZQ19" s="61"/>
      <c r="ZR19" s="61"/>
      <c r="ZS19" s="61"/>
      <c r="ZT19" s="61"/>
      <c r="ZU19" s="61"/>
      <c r="ZV19" s="61"/>
      <c r="ZW19" s="61"/>
      <c r="ZX19" s="61"/>
      <c r="ZY19" s="61"/>
      <c r="ZZ19" s="61"/>
      <c r="AAA19" s="61"/>
      <c r="AAB19" s="61"/>
      <c r="AAC19" s="61"/>
      <c r="AAD19" s="61"/>
      <c r="AAE19" s="61"/>
      <c r="AAF19" s="61"/>
      <c r="AAG19" s="61"/>
      <c r="AAH19" s="61"/>
      <c r="AAI19" s="61"/>
      <c r="AAJ19" s="61"/>
      <c r="AAK19" s="61"/>
      <c r="AAL19" s="61"/>
      <c r="AAM19" s="61"/>
      <c r="AAN19" s="61"/>
      <c r="AAO19" s="61"/>
      <c r="AAP19" s="61"/>
      <c r="AAQ19" s="61"/>
      <c r="AAR19" s="61"/>
      <c r="AAS19" s="61"/>
      <c r="AAT19" s="61"/>
      <c r="AAU19" s="61"/>
      <c r="AAV19" s="61"/>
      <c r="AAW19" s="61"/>
      <c r="AAX19" s="61"/>
      <c r="AAY19" s="61"/>
      <c r="AAZ19" s="61"/>
      <c r="ABA19" s="61"/>
      <c r="ABB19" s="61"/>
      <c r="ABC19" s="61"/>
      <c r="ABD19" s="61"/>
      <c r="ABE19" s="61"/>
      <c r="ABF19" s="61"/>
      <c r="ABG19" s="61"/>
      <c r="ABH19" s="61"/>
      <c r="ABI19" s="61"/>
      <c r="ABJ19" s="61"/>
      <c r="ABK19" s="61"/>
      <c r="ABL19" s="61"/>
      <c r="ABM19" s="61"/>
      <c r="ABN19" s="61"/>
      <c r="ABO19" s="61"/>
      <c r="ABP19" s="61"/>
      <c r="ABQ19" s="61"/>
      <c r="ABR19" s="61"/>
      <c r="ABS19" s="61"/>
      <c r="ABT19" s="61"/>
      <c r="ABU19" s="61"/>
      <c r="ABV19" s="61"/>
      <c r="ABW19" s="61"/>
      <c r="ABX19" s="61"/>
      <c r="ABY19" s="61"/>
      <c r="ABZ19" s="61"/>
      <c r="ACA19" s="61"/>
      <c r="ACB19" s="61"/>
      <c r="ACC19" s="61"/>
      <c r="ACD19" s="61"/>
      <c r="ACE19" s="61"/>
      <c r="ACF19" s="61"/>
      <c r="ACG19" s="61"/>
      <c r="ACH19" s="61"/>
      <c r="ACI19" s="61"/>
      <c r="ACJ19" s="61"/>
      <c r="ACK19" s="61"/>
      <c r="ACL19" s="61"/>
      <c r="ACM19" s="61"/>
      <c r="ACN19" s="61"/>
      <c r="ACO19" s="61"/>
      <c r="ACP19" s="61"/>
      <c r="ACQ19" s="61"/>
      <c r="ACR19" s="61"/>
      <c r="ACS19" s="61"/>
      <c r="ACT19" s="61"/>
      <c r="ACU19" s="61"/>
      <c r="ACV19" s="61"/>
      <c r="ACW19" s="61"/>
      <c r="ACX19" s="61"/>
      <c r="ACY19" s="61"/>
      <c r="ACZ19" s="61"/>
      <c r="ADA19" s="61"/>
      <c r="ADB19" s="61"/>
      <c r="ADC19" s="61"/>
      <c r="ADD19" s="61"/>
      <c r="ADE19" s="61"/>
      <c r="ADF19" s="61"/>
      <c r="ADG19" s="61"/>
      <c r="ADH19" s="61"/>
      <c r="ADI19" s="61"/>
      <c r="ADJ19" s="61"/>
      <c r="ADK19" s="61"/>
      <c r="ADL19" s="61"/>
      <c r="ADM19" s="61"/>
      <c r="ADN19" s="61"/>
      <c r="ADO19" s="61"/>
      <c r="ADP19" s="61"/>
      <c r="ADQ19" s="61"/>
      <c r="ADR19" s="61"/>
      <c r="ADS19" s="61"/>
      <c r="ADT19" s="61"/>
      <c r="ADU19" s="61"/>
      <c r="ADV19" s="61"/>
      <c r="ADW19" s="61"/>
      <c r="ADX19" s="61"/>
      <c r="ADY19" s="61"/>
      <c r="ADZ19" s="61"/>
      <c r="AEA19" s="61"/>
      <c r="AEB19" s="61"/>
      <c r="AEC19" s="61"/>
      <c r="AED19" s="61"/>
      <c r="AEE19" s="61"/>
      <c r="AEF19" s="61"/>
      <c r="AEG19" s="61"/>
      <c r="AEH19" s="61"/>
      <c r="AEI19" s="61"/>
      <c r="AEJ19" s="61"/>
      <c r="AEK19" s="61"/>
      <c r="AEL19" s="61"/>
      <c r="AEM19" s="61"/>
      <c r="AEN19" s="61"/>
      <c r="AEO19" s="61"/>
      <c r="AEP19" s="61"/>
      <c r="AEQ19" s="61"/>
      <c r="AER19" s="61"/>
      <c r="AES19" s="61"/>
      <c r="AET19" s="61"/>
      <c r="AEU19" s="61"/>
      <c r="AEV19" s="61"/>
      <c r="AEW19" s="61"/>
      <c r="AEX19" s="61"/>
      <c r="AEY19" s="61"/>
      <c r="AEZ19" s="61"/>
      <c r="AFA19" s="61"/>
      <c r="AFB19" s="61"/>
      <c r="AFC19" s="61"/>
      <c r="AFD19" s="61"/>
      <c r="AFE19" s="61"/>
      <c r="AFF19" s="61"/>
      <c r="AFG19" s="61"/>
      <c r="AFH19" s="61"/>
      <c r="AFI19" s="61"/>
      <c r="AFJ19" s="61"/>
      <c r="AFK19" s="61"/>
    </row>
    <row r="20" spans="1:843" ht="30" x14ac:dyDescent="0.25">
      <c r="A20" s="17">
        <f t="shared" si="0"/>
        <v>11</v>
      </c>
      <c r="B20" s="158" t="s">
        <v>195</v>
      </c>
      <c r="C20" s="145">
        <v>11.8</v>
      </c>
      <c r="D20" s="230">
        <v>11.4</v>
      </c>
      <c r="E20" s="230">
        <v>7</v>
      </c>
      <c r="F20" s="230">
        <v>12.5</v>
      </c>
      <c r="G20" s="230">
        <v>1.7</v>
      </c>
      <c r="H20" s="230">
        <v>1.4</v>
      </c>
      <c r="I20" s="230">
        <v>8.6</v>
      </c>
      <c r="J20" s="230">
        <v>9.3000000000000007</v>
      </c>
      <c r="K20" s="230">
        <v>5.0999999999999996</v>
      </c>
      <c r="L20" s="230">
        <v>6</v>
      </c>
      <c r="M20" s="230">
        <v>30</v>
      </c>
      <c r="N20" s="230">
        <v>27</v>
      </c>
      <c r="O20" s="232">
        <v>4.49</v>
      </c>
      <c r="P20" s="232">
        <v>4.54</v>
      </c>
      <c r="Q20" s="232">
        <v>37.299999999999997</v>
      </c>
      <c r="R20" s="230">
        <v>41.62</v>
      </c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  <c r="IS20" s="61"/>
      <c r="IT20" s="61"/>
      <c r="IU20" s="61"/>
      <c r="IV20" s="61"/>
      <c r="IW20" s="61"/>
      <c r="IX20" s="61"/>
      <c r="IY20" s="61"/>
      <c r="IZ20" s="61"/>
      <c r="JA20" s="61"/>
      <c r="JB20" s="61"/>
      <c r="JC20" s="61"/>
      <c r="JD20" s="61"/>
      <c r="JE20" s="61"/>
      <c r="JF20" s="61"/>
      <c r="JG20" s="61"/>
      <c r="JH20" s="61"/>
      <c r="JI20" s="61"/>
      <c r="JJ20" s="61"/>
      <c r="JK20" s="61"/>
      <c r="JL20" s="61"/>
      <c r="JM20" s="61"/>
      <c r="JN20" s="61"/>
      <c r="JO20" s="61"/>
      <c r="JP20" s="61"/>
      <c r="JQ20" s="61"/>
      <c r="JR20" s="61"/>
      <c r="JS20" s="61"/>
      <c r="JT20" s="61"/>
      <c r="JU20" s="61"/>
      <c r="JV20" s="61"/>
      <c r="JW20" s="61"/>
      <c r="JX20" s="61"/>
      <c r="JY20" s="61"/>
      <c r="JZ20" s="61"/>
      <c r="KA20" s="61"/>
      <c r="KB20" s="61"/>
      <c r="KC20" s="61"/>
      <c r="KD20" s="61"/>
      <c r="KE20" s="61"/>
      <c r="KF20" s="61"/>
      <c r="KG20" s="61"/>
      <c r="KH20" s="61"/>
      <c r="KI20" s="61"/>
      <c r="KJ20" s="61"/>
      <c r="KK20" s="61"/>
      <c r="KL20" s="61"/>
      <c r="KM20" s="61"/>
      <c r="KN20" s="61"/>
      <c r="KO20" s="61"/>
      <c r="KP20" s="61"/>
      <c r="KQ20" s="61"/>
      <c r="KR20" s="61"/>
      <c r="KS20" s="61"/>
      <c r="KT20" s="61"/>
      <c r="KU20" s="61"/>
      <c r="KV20" s="61"/>
      <c r="KW20" s="61"/>
      <c r="KX20" s="61"/>
      <c r="KY20" s="61"/>
      <c r="KZ20" s="61"/>
      <c r="LA20" s="61"/>
      <c r="LB20" s="61"/>
      <c r="LC20" s="61"/>
      <c r="LD20" s="61"/>
      <c r="LE20" s="61"/>
      <c r="LF20" s="61"/>
      <c r="LG20" s="61"/>
      <c r="LH20" s="61"/>
      <c r="LI20" s="61"/>
      <c r="LJ20" s="61"/>
      <c r="LK20" s="61"/>
      <c r="LL20" s="61"/>
      <c r="LM20" s="61"/>
      <c r="LN20" s="61"/>
      <c r="LO20" s="61"/>
      <c r="LP20" s="61"/>
      <c r="LQ20" s="61"/>
      <c r="LR20" s="61"/>
      <c r="LS20" s="61"/>
      <c r="LT20" s="61"/>
      <c r="LU20" s="61"/>
      <c r="LV20" s="61"/>
      <c r="LW20" s="61"/>
      <c r="LX20" s="61"/>
      <c r="LY20" s="61"/>
      <c r="LZ20" s="61"/>
      <c r="MA20" s="61"/>
      <c r="MB20" s="61"/>
      <c r="MC20" s="61"/>
      <c r="MD20" s="61"/>
      <c r="ME20" s="61"/>
      <c r="MF20" s="61"/>
      <c r="MG20" s="61"/>
      <c r="MH20" s="61"/>
      <c r="MI20" s="61"/>
      <c r="MJ20" s="61"/>
      <c r="MK20" s="61"/>
      <c r="ML20" s="61"/>
      <c r="MM20" s="61"/>
      <c r="MN20" s="61"/>
      <c r="MO20" s="61"/>
      <c r="MP20" s="61"/>
      <c r="MQ20" s="61"/>
      <c r="MR20" s="61"/>
      <c r="MS20" s="61"/>
      <c r="MT20" s="61"/>
      <c r="MU20" s="61"/>
      <c r="MV20" s="61"/>
      <c r="MW20" s="61"/>
      <c r="MX20" s="61"/>
      <c r="MY20" s="61"/>
      <c r="MZ20" s="61"/>
      <c r="NA20" s="61"/>
      <c r="NB20" s="61"/>
      <c r="NC20" s="61"/>
      <c r="ND20" s="61"/>
      <c r="NE20" s="61"/>
      <c r="NF20" s="61"/>
      <c r="NG20" s="61"/>
      <c r="NH20" s="61"/>
      <c r="NI20" s="61"/>
      <c r="NJ20" s="61"/>
      <c r="NK20" s="61"/>
      <c r="NL20" s="61"/>
      <c r="NM20" s="61"/>
      <c r="NN20" s="61"/>
      <c r="NO20" s="61"/>
      <c r="NP20" s="61"/>
      <c r="NQ20" s="61"/>
      <c r="NR20" s="61"/>
      <c r="NS20" s="61"/>
      <c r="NT20" s="61"/>
      <c r="NU20" s="61"/>
      <c r="NV20" s="61"/>
      <c r="NW20" s="61"/>
      <c r="NX20" s="61"/>
      <c r="NY20" s="61"/>
      <c r="NZ20" s="61"/>
      <c r="OA20" s="61"/>
      <c r="OB20" s="61"/>
      <c r="OC20" s="61"/>
      <c r="OD20" s="61"/>
      <c r="OE20" s="61"/>
      <c r="OF20" s="61"/>
      <c r="OG20" s="61"/>
      <c r="OH20" s="61"/>
      <c r="OI20" s="61"/>
      <c r="OJ20" s="61"/>
      <c r="OK20" s="61"/>
      <c r="OL20" s="61"/>
      <c r="OM20" s="61"/>
      <c r="ON20" s="61"/>
      <c r="OO20" s="61"/>
      <c r="OP20" s="61"/>
      <c r="OQ20" s="61"/>
      <c r="OR20" s="61"/>
      <c r="OS20" s="61"/>
      <c r="OT20" s="61"/>
      <c r="OU20" s="61"/>
      <c r="OV20" s="61"/>
      <c r="OW20" s="61"/>
      <c r="OX20" s="61"/>
      <c r="OY20" s="61"/>
      <c r="OZ20" s="61"/>
      <c r="PA20" s="61"/>
      <c r="PB20" s="61"/>
      <c r="PC20" s="61"/>
      <c r="PD20" s="61"/>
      <c r="PE20" s="61"/>
      <c r="PF20" s="61"/>
      <c r="PG20" s="61"/>
      <c r="PH20" s="61"/>
      <c r="PI20" s="61"/>
      <c r="PJ20" s="61"/>
      <c r="PK20" s="61"/>
      <c r="PL20" s="61"/>
      <c r="PM20" s="61"/>
      <c r="PN20" s="61"/>
      <c r="PO20" s="61"/>
      <c r="PP20" s="61"/>
      <c r="PQ20" s="61"/>
      <c r="PR20" s="61"/>
      <c r="PS20" s="61"/>
      <c r="PT20" s="61"/>
      <c r="PU20" s="61"/>
      <c r="PV20" s="61"/>
      <c r="PW20" s="61"/>
      <c r="PX20" s="61"/>
      <c r="PY20" s="61"/>
      <c r="PZ20" s="61"/>
      <c r="QA20" s="61"/>
      <c r="QB20" s="61"/>
      <c r="QC20" s="61"/>
      <c r="QD20" s="61"/>
      <c r="QE20" s="61"/>
      <c r="QF20" s="61"/>
      <c r="QG20" s="61"/>
      <c r="QH20" s="61"/>
      <c r="QI20" s="61"/>
      <c r="QJ20" s="61"/>
      <c r="QK20" s="61"/>
      <c r="QL20" s="61"/>
      <c r="QM20" s="61"/>
      <c r="QN20" s="61"/>
      <c r="QO20" s="61"/>
      <c r="QP20" s="61"/>
      <c r="QQ20" s="61"/>
      <c r="QR20" s="61"/>
      <c r="QS20" s="61"/>
      <c r="QT20" s="61"/>
      <c r="QU20" s="61"/>
      <c r="QV20" s="61"/>
      <c r="QW20" s="61"/>
      <c r="QX20" s="61"/>
      <c r="QY20" s="61"/>
      <c r="QZ20" s="61"/>
      <c r="RA20" s="61"/>
      <c r="RB20" s="61"/>
      <c r="RC20" s="61"/>
      <c r="RD20" s="61"/>
      <c r="RE20" s="61"/>
      <c r="RF20" s="61"/>
      <c r="RG20" s="61"/>
      <c r="RH20" s="61"/>
      <c r="RI20" s="61"/>
      <c r="RJ20" s="61"/>
      <c r="RK20" s="61"/>
      <c r="RL20" s="61"/>
      <c r="RM20" s="61"/>
      <c r="RN20" s="61"/>
      <c r="RO20" s="61"/>
      <c r="RP20" s="61"/>
      <c r="RQ20" s="61"/>
      <c r="RR20" s="61"/>
      <c r="RS20" s="61"/>
      <c r="RT20" s="61"/>
      <c r="RU20" s="61"/>
      <c r="RV20" s="61"/>
      <c r="RW20" s="61"/>
      <c r="RX20" s="61"/>
      <c r="RY20" s="61"/>
      <c r="RZ20" s="61"/>
      <c r="SA20" s="61"/>
      <c r="SB20" s="61"/>
      <c r="SC20" s="61"/>
      <c r="SD20" s="61"/>
      <c r="SE20" s="61"/>
      <c r="SF20" s="61"/>
      <c r="SG20" s="61"/>
      <c r="SH20" s="61"/>
      <c r="SI20" s="61"/>
      <c r="SJ20" s="61"/>
      <c r="SK20" s="61"/>
      <c r="SL20" s="61"/>
      <c r="SM20" s="61"/>
      <c r="SN20" s="61"/>
      <c r="SO20" s="61"/>
      <c r="SP20" s="61"/>
      <c r="SQ20" s="61"/>
      <c r="SR20" s="61"/>
      <c r="SS20" s="61"/>
      <c r="ST20" s="61"/>
      <c r="SU20" s="61"/>
      <c r="SV20" s="61"/>
      <c r="SW20" s="61"/>
      <c r="SX20" s="61"/>
      <c r="SY20" s="61"/>
      <c r="SZ20" s="61"/>
      <c r="TA20" s="61"/>
      <c r="TB20" s="61"/>
      <c r="TC20" s="61"/>
      <c r="TD20" s="61"/>
      <c r="TE20" s="61"/>
      <c r="TF20" s="61"/>
      <c r="TG20" s="61"/>
      <c r="TH20" s="61"/>
      <c r="TI20" s="61"/>
      <c r="TJ20" s="61"/>
      <c r="TK20" s="61"/>
      <c r="TL20" s="61"/>
      <c r="TM20" s="61"/>
      <c r="TN20" s="61"/>
      <c r="TO20" s="61"/>
      <c r="TP20" s="61"/>
      <c r="TQ20" s="61"/>
      <c r="TR20" s="61"/>
      <c r="TS20" s="61"/>
      <c r="TT20" s="61"/>
      <c r="TU20" s="61"/>
      <c r="TV20" s="61"/>
      <c r="TW20" s="61"/>
      <c r="TX20" s="61"/>
      <c r="TY20" s="61"/>
      <c r="TZ20" s="61"/>
      <c r="UA20" s="61"/>
      <c r="UB20" s="61"/>
      <c r="UC20" s="61"/>
      <c r="UD20" s="61"/>
      <c r="UE20" s="61"/>
      <c r="UF20" s="61"/>
      <c r="UG20" s="61"/>
      <c r="UH20" s="61"/>
      <c r="UI20" s="61"/>
      <c r="UJ20" s="61"/>
      <c r="UK20" s="61"/>
      <c r="UL20" s="61"/>
      <c r="UM20" s="61"/>
      <c r="UN20" s="61"/>
      <c r="UO20" s="61"/>
      <c r="UP20" s="61"/>
      <c r="UQ20" s="61"/>
      <c r="UR20" s="61"/>
      <c r="US20" s="61"/>
      <c r="UT20" s="61"/>
      <c r="UU20" s="61"/>
      <c r="UV20" s="61"/>
      <c r="UW20" s="61"/>
      <c r="UX20" s="61"/>
      <c r="UY20" s="61"/>
      <c r="UZ20" s="61"/>
      <c r="VA20" s="61"/>
      <c r="VB20" s="61"/>
      <c r="VC20" s="61"/>
      <c r="VD20" s="61"/>
      <c r="VE20" s="61"/>
      <c r="VF20" s="61"/>
      <c r="VG20" s="61"/>
      <c r="VH20" s="61"/>
      <c r="VI20" s="61"/>
      <c r="VJ20" s="61"/>
      <c r="VK20" s="61"/>
      <c r="VL20" s="61"/>
      <c r="VM20" s="61"/>
      <c r="VN20" s="61"/>
      <c r="VO20" s="61"/>
      <c r="VP20" s="61"/>
      <c r="VQ20" s="61"/>
      <c r="VR20" s="61"/>
      <c r="VS20" s="61"/>
      <c r="VT20" s="61"/>
      <c r="VU20" s="61"/>
      <c r="VV20" s="61"/>
      <c r="VW20" s="61"/>
      <c r="VX20" s="61"/>
      <c r="VY20" s="61"/>
      <c r="VZ20" s="61"/>
      <c r="WA20" s="61"/>
      <c r="WB20" s="61"/>
      <c r="WC20" s="61"/>
      <c r="WD20" s="61"/>
      <c r="WE20" s="61"/>
      <c r="WF20" s="61"/>
      <c r="WG20" s="61"/>
      <c r="WH20" s="61"/>
      <c r="WI20" s="61"/>
      <c r="WJ20" s="61"/>
      <c r="WK20" s="61"/>
      <c r="WL20" s="61"/>
      <c r="WM20" s="61"/>
      <c r="WN20" s="61"/>
      <c r="WO20" s="61"/>
      <c r="WP20" s="61"/>
      <c r="WQ20" s="61"/>
      <c r="WR20" s="61"/>
      <c r="WS20" s="61"/>
      <c r="WT20" s="61"/>
      <c r="WU20" s="61"/>
      <c r="WV20" s="61"/>
      <c r="WW20" s="61"/>
      <c r="WX20" s="61"/>
      <c r="WY20" s="61"/>
      <c r="WZ20" s="61"/>
      <c r="XA20" s="61"/>
      <c r="XB20" s="61"/>
      <c r="XC20" s="61"/>
      <c r="XD20" s="61"/>
      <c r="XE20" s="61"/>
      <c r="XF20" s="61"/>
      <c r="XG20" s="61"/>
      <c r="XH20" s="61"/>
      <c r="XI20" s="61"/>
      <c r="XJ20" s="61"/>
      <c r="XK20" s="61"/>
      <c r="XL20" s="61"/>
      <c r="XM20" s="61"/>
      <c r="XN20" s="61"/>
      <c r="XO20" s="61"/>
      <c r="XP20" s="61"/>
      <c r="XQ20" s="61"/>
      <c r="XR20" s="61"/>
      <c r="XS20" s="61"/>
      <c r="XT20" s="61"/>
      <c r="XU20" s="61"/>
      <c r="XV20" s="61"/>
      <c r="XW20" s="61"/>
      <c r="XX20" s="61"/>
      <c r="XY20" s="61"/>
      <c r="XZ20" s="61"/>
      <c r="YA20" s="61"/>
      <c r="YB20" s="61"/>
      <c r="YC20" s="61"/>
      <c r="YD20" s="61"/>
      <c r="YE20" s="61"/>
      <c r="YF20" s="61"/>
      <c r="YG20" s="61"/>
      <c r="YH20" s="61"/>
      <c r="YI20" s="61"/>
      <c r="YJ20" s="61"/>
      <c r="YK20" s="61"/>
      <c r="YL20" s="61"/>
      <c r="YM20" s="61"/>
      <c r="YN20" s="61"/>
      <c r="YO20" s="61"/>
      <c r="YP20" s="61"/>
      <c r="YQ20" s="61"/>
      <c r="YR20" s="61"/>
      <c r="YS20" s="61"/>
      <c r="YT20" s="61"/>
      <c r="YU20" s="61"/>
      <c r="YV20" s="61"/>
      <c r="YW20" s="61"/>
      <c r="YX20" s="61"/>
      <c r="YY20" s="61"/>
      <c r="YZ20" s="61"/>
      <c r="ZA20" s="61"/>
      <c r="ZB20" s="61"/>
      <c r="ZC20" s="61"/>
      <c r="ZD20" s="61"/>
      <c r="ZE20" s="61"/>
      <c r="ZF20" s="61"/>
      <c r="ZG20" s="61"/>
      <c r="ZH20" s="61"/>
      <c r="ZI20" s="61"/>
      <c r="ZJ20" s="61"/>
      <c r="ZK20" s="61"/>
      <c r="ZL20" s="61"/>
      <c r="ZM20" s="61"/>
      <c r="ZN20" s="61"/>
      <c r="ZO20" s="61"/>
      <c r="ZP20" s="61"/>
      <c r="ZQ20" s="61"/>
      <c r="ZR20" s="61"/>
      <c r="ZS20" s="61"/>
      <c r="ZT20" s="61"/>
      <c r="ZU20" s="61"/>
      <c r="ZV20" s="61"/>
      <c r="ZW20" s="61"/>
      <c r="ZX20" s="61"/>
      <c r="ZY20" s="61"/>
      <c r="ZZ20" s="61"/>
      <c r="AAA20" s="61"/>
      <c r="AAB20" s="61"/>
      <c r="AAC20" s="61"/>
      <c r="AAD20" s="61"/>
      <c r="AAE20" s="61"/>
      <c r="AAF20" s="61"/>
      <c r="AAG20" s="61"/>
      <c r="AAH20" s="61"/>
      <c r="AAI20" s="61"/>
      <c r="AAJ20" s="61"/>
      <c r="AAK20" s="61"/>
      <c r="AAL20" s="61"/>
      <c r="AAM20" s="61"/>
      <c r="AAN20" s="61"/>
      <c r="AAO20" s="61"/>
      <c r="AAP20" s="61"/>
      <c r="AAQ20" s="61"/>
      <c r="AAR20" s="61"/>
      <c r="AAS20" s="61"/>
      <c r="AAT20" s="61"/>
      <c r="AAU20" s="61"/>
      <c r="AAV20" s="61"/>
      <c r="AAW20" s="61"/>
      <c r="AAX20" s="61"/>
      <c r="AAY20" s="61"/>
      <c r="AAZ20" s="61"/>
      <c r="ABA20" s="61"/>
      <c r="ABB20" s="61"/>
      <c r="ABC20" s="61"/>
      <c r="ABD20" s="61"/>
      <c r="ABE20" s="61"/>
      <c r="ABF20" s="61"/>
      <c r="ABG20" s="61"/>
      <c r="ABH20" s="61"/>
      <c r="ABI20" s="61"/>
      <c r="ABJ20" s="61"/>
      <c r="ABK20" s="61"/>
      <c r="ABL20" s="61"/>
      <c r="ABM20" s="61"/>
      <c r="ABN20" s="61"/>
      <c r="ABO20" s="61"/>
      <c r="ABP20" s="61"/>
      <c r="ABQ20" s="61"/>
      <c r="ABR20" s="61"/>
      <c r="ABS20" s="61"/>
      <c r="ABT20" s="61"/>
      <c r="ABU20" s="61"/>
      <c r="ABV20" s="61"/>
      <c r="ABW20" s="61"/>
      <c r="ABX20" s="61"/>
      <c r="ABY20" s="61"/>
      <c r="ABZ20" s="61"/>
      <c r="ACA20" s="61"/>
      <c r="ACB20" s="61"/>
      <c r="ACC20" s="61"/>
      <c r="ACD20" s="61"/>
      <c r="ACE20" s="61"/>
      <c r="ACF20" s="61"/>
      <c r="ACG20" s="61"/>
      <c r="ACH20" s="61"/>
      <c r="ACI20" s="61"/>
      <c r="ACJ20" s="61"/>
      <c r="ACK20" s="61"/>
      <c r="ACL20" s="61"/>
      <c r="ACM20" s="61"/>
      <c r="ACN20" s="61"/>
      <c r="ACO20" s="61"/>
      <c r="ACP20" s="61"/>
      <c r="ACQ20" s="61"/>
      <c r="ACR20" s="61"/>
      <c r="ACS20" s="61"/>
      <c r="ACT20" s="61"/>
      <c r="ACU20" s="61"/>
      <c r="ACV20" s="61"/>
      <c r="ACW20" s="61"/>
      <c r="ACX20" s="61"/>
      <c r="ACY20" s="61"/>
      <c r="ACZ20" s="61"/>
      <c r="ADA20" s="61"/>
      <c r="ADB20" s="61"/>
      <c r="ADC20" s="61"/>
      <c r="ADD20" s="61"/>
      <c r="ADE20" s="61"/>
      <c r="ADF20" s="61"/>
      <c r="ADG20" s="61"/>
      <c r="ADH20" s="61"/>
      <c r="ADI20" s="61"/>
      <c r="ADJ20" s="61"/>
      <c r="ADK20" s="61"/>
      <c r="ADL20" s="61"/>
      <c r="ADM20" s="61"/>
      <c r="ADN20" s="61"/>
      <c r="ADO20" s="61"/>
      <c r="ADP20" s="61"/>
      <c r="ADQ20" s="61"/>
      <c r="ADR20" s="61"/>
      <c r="ADS20" s="61"/>
      <c r="ADT20" s="61"/>
      <c r="ADU20" s="61"/>
      <c r="ADV20" s="61"/>
      <c r="ADW20" s="61"/>
      <c r="ADX20" s="61"/>
      <c r="ADY20" s="61"/>
      <c r="ADZ20" s="61"/>
      <c r="AEA20" s="61"/>
      <c r="AEB20" s="61"/>
      <c r="AEC20" s="61"/>
      <c r="AED20" s="61"/>
      <c r="AEE20" s="61"/>
      <c r="AEF20" s="61"/>
      <c r="AEG20" s="61"/>
      <c r="AEH20" s="61"/>
      <c r="AEI20" s="61"/>
      <c r="AEJ20" s="61"/>
      <c r="AEK20" s="61"/>
      <c r="AEL20" s="61"/>
      <c r="AEM20" s="61"/>
      <c r="AEN20" s="61"/>
      <c r="AEO20" s="61"/>
      <c r="AEP20" s="61"/>
      <c r="AEQ20" s="61"/>
      <c r="AER20" s="61"/>
      <c r="AES20" s="61"/>
      <c r="AET20" s="61"/>
      <c r="AEU20" s="61"/>
      <c r="AEV20" s="61"/>
      <c r="AEW20" s="61"/>
      <c r="AEX20" s="61"/>
      <c r="AEY20" s="61"/>
      <c r="AEZ20" s="61"/>
      <c r="AFA20" s="61"/>
      <c r="AFB20" s="61"/>
      <c r="AFC20" s="61"/>
      <c r="AFD20" s="61"/>
      <c r="AFE20" s="61"/>
      <c r="AFF20" s="61"/>
      <c r="AFG20" s="61"/>
      <c r="AFH20" s="61"/>
      <c r="AFI20" s="61"/>
      <c r="AFJ20" s="61"/>
      <c r="AFK20" s="61"/>
    </row>
    <row r="21" spans="1:843" ht="30" x14ac:dyDescent="0.25">
      <c r="A21" s="17">
        <f t="shared" si="0"/>
        <v>12</v>
      </c>
      <c r="B21" s="144" t="s">
        <v>196</v>
      </c>
      <c r="C21" s="145">
        <v>11</v>
      </c>
      <c r="D21" s="230">
        <v>12</v>
      </c>
      <c r="E21" s="230">
        <v>3</v>
      </c>
      <c r="F21" s="230">
        <v>4.54</v>
      </c>
      <c r="G21" s="230">
        <v>4</v>
      </c>
      <c r="H21" s="230">
        <v>3</v>
      </c>
      <c r="I21" s="230">
        <v>7</v>
      </c>
      <c r="J21" s="230">
        <v>8</v>
      </c>
      <c r="K21" s="230">
        <v>2</v>
      </c>
      <c r="L21" s="230">
        <v>2.8</v>
      </c>
      <c r="M21" s="230">
        <v>21</v>
      </c>
      <c r="N21" s="230">
        <v>21</v>
      </c>
      <c r="O21" s="232">
        <v>4</v>
      </c>
      <c r="P21" s="232">
        <v>4.8</v>
      </c>
      <c r="Q21" s="232">
        <v>64</v>
      </c>
      <c r="R21" s="230">
        <v>59.4</v>
      </c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  <c r="IS21" s="61"/>
      <c r="IT21" s="61"/>
      <c r="IU21" s="61"/>
      <c r="IV21" s="61"/>
      <c r="IW21" s="61"/>
      <c r="IX21" s="61"/>
      <c r="IY21" s="61"/>
      <c r="IZ21" s="61"/>
      <c r="JA21" s="61"/>
      <c r="JB21" s="61"/>
      <c r="JC21" s="61"/>
      <c r="JD21" s="61"/>
      <c r="JE21" s="61"/>
      <c r="JF21" s="61"/>
      <c r="JG21" s="61"/>
      <c r="JH21" s="61"/>
      <c r="JI21" s="61"/>
      <c r="JJ21" s="61"/>
      <c r="JK21" s="61"/>
      <c r="JL21" s="61"/>
      <c r="JM21" s="61"/>
      <c r="JN21" s="61"/>
      <c r="JO21" s="61"/>
      <c r="JP21" s="61"/>
      <c r="JQ21" s="61"/>
      <c r="JR21" s="61"/>
      <c r="JS21" s="61"/>
      <c r="JT21" s="61"/>
      <c r="JU21" s="61"/>
      <c r="JV21" s="61"/>
      <c r="JW21" s="61"/>
      <c r="JX21" s="61"/>
      <c r="JY21" s="61"/>
      <c r="JZ21" s="61"/>
      <c r="KA21" s="61"/>
      <c r="KB21" s="61"/>
      <c r="KC21" s="61"/>
      <c r="KD21" s="61"/>
      <c r="KE21" s="61"/>
      <c r="KF21" s="61"/>
      <c r="KG21" s="61"/>
      <c r="KH21" s="61"/>
      <c r="KI21" s="61"/>
      <c r="KJ21" s="61"/>
      <c r="KK21" s="61"/>
      <c r="KL21" s="61"/>
      <c r="KM21" s="61"/>
      <c r="KN21" s="61"/>
      <c r="KO21" s="61"/>
      <c r="KP21" s="61"/>
      <c r="KQ21" s="61"/>
      <c r="KR21" s="61"/>
      <c r="KS21" s="61"/>
      <c r="KT21" s="61"/>
      <c r="KU21" s="61"/>
      <c r="KV21" s="61"/>
      <c r="KW21" s="61"/>
      <c r="KX21" s="61"/>
      <c r="KY21" s="61"/>
      <c r="KZ21" s="61"/>
      <c r="LA21" s="61"/>
      <c r="LB21" s="61"/>
      <c r="LC21" s="61"/>
      <c r="LD21" s="61"/>
      <c r="LE21" s="61"/>
      <c r="LF21" s="61"/>
      <c r="LG21" s="61"/>
      <c r="LH21" s="61"/>
      <c r="LI21" s="61"/>
      <c r="LJ21" s="61"/>
      <c r="LK21" s="61"/>
      <c r="LL21" s="61"/>
      <c r="LM21" s="61"/>
      <c r="LN21" s="61"/>
      <c r="LO21" s="61"/>
      <c r="LP21" s="61"/>
      <c r="LQ21" s="61"/>
      <c r="LR21" s="61"/>
      <c r="LS21" s="61"/>
      <c r="LT21" s="61"/>
      <c r="LU21" s="61"/>
      <c r="LV21" s="61"/>
      <c r="LW21" s="61"/>
      <c r="LX21" s="61"/>
      <c r="LY21" s="61"/>
      <c r="LZ21" s="61"/>
      <c r="MA21" s="61"/>
      <c r="MB21" s="61"/>
      <c r="MC21" s="61"/>
      <c r="MD21" s="61"/>
      <c r="ME21" s="61"/>
      <c r="MF21" s="61"/>
      <c r="MG21" s="61"/>
      <c r="MH21" s="61"/>
      <c r="MI21" s="61"/>
      <c r="MJ21" s="61"/>
      <c r="MK21" s="61"/>
      <c r="ML21" s="61"/>
      <c r="MM21" s="61"/>
      <c r="MN21" s="61"/>
      <c r="MO21" s="61"/>
      <c r="MP21" s="61"/>
      <c r="MQ21" s="61"/>
      <c r="MR21" s="61"/>
      <c r="MS21" s="61"/>
      <c r="MT21" s="61"/>
      <c r="MU21" s="61"/>
      <c r="MV21" s="61"/>
      <c r="MW21" s="61"/>
      <c r="MX21" s="61"/>
      <c r="MY21" s="61"/>
      <c r="MZ21" s="61"/>
      <c r="NA21" s="61"/>
      <c r="NB21" s="61"/>
      <c r="NC21" s="61"/>
      <c r="ND21" s="61"/>
      <c r="NE21" s="61"/>
      <c r="NF21" s="61"/>
      <c r="NG21" s="61"/>
      <c r="NH21" s="61"/>
      <c r="NI21" s="61"/>
      <c r="NJ21" s="61"/>
      <c r="NK21" s="61"/>
      <c r="NL21" s="61"/>
      <c r="NM21" s="61"/>
      <c r="NN21" s="61"/>
      <c r="NO21" s="61"/>
      <c r="NP21" s="61"/>
      <c r="NQ21" s="61"/>
      <c r="NR21" s="61"/>
      <c r="NS21" s="61"/>
      <c r="NT21" s="61"/>
      <c r="NU21" s="61"/>
      <c r="NV21" s="61"/>
      <c r="NW21" s="61"/>
      <c r="NX21" s="61"/>
      <c r="NY21" s="61"/>
      <c r="NZ21" s="61"/>
      <c r="OA21" s="61"/>
      <c r="OB21" s="61"/>
      <c r="OC21" s="61"/>
      <c r="OD21" s="61"/>
      <c r="OE21" s="61"/>
      <c r="OF21" s="61"/>
      <c r="OG21" s="61"/>
      <c r="OH21" s="61"/>
      <c r="OI21" s="61"/>
      <c r="OJ21" s="61"/>
      <c r="OK21" s="61"/>
      <c r="OL21" s="61"/>
      <c r="OM21" s="61"/>
      <c r="ON21" s="61"/>
      <c r="OO21" s="61"/>
      <c r="OP21" s="61"/>
      <c r="OQ21" s="61"/>
      <c r="OR21" s="61"/>
      <c r="OS21" s="61"/>
      <c r="OT21" s="61"/>
      <c r="OU21" s="61"/>
      <c r="OV21" s="61"/>
      <c r="OW21" s="61"/>
      <c r="OX21" s="61"/>
      <c r="OY21" s="61"/>
      <c r="OZ21" s="61"/>
      <c r="PA21" s="61"/>
      <c r="PB21" s="61"/>
      <c r="PC21" s="61"/>
      <c r="PD21" s="61"/>
      <c r="PE21" s="61"/>
      <c r="PF21" s="61"/>
      <c r="PG21" s="61"/>
      <c r="PH21" s="61"/>
      <c r="PI21" s="61"/>
      <c r="PJ21" s="61"/>
      <c r="PK21" s="61"/>
      <c r="PL21" s="61"/>
      <c r="PM21" s="61"/>
      <c r="PN21" s="61"/>
      <c r="PO21" s="61"/>
      <c r="PP21" s="61"/>
      <c r="PQ21" s="61"/>
      <c r="PR21" s="61"/>
      <c r="PS21" s="61"/>
      <c r="PT21" s="61"/>
      <c r="PU21" s="61"/>
      <c r="PV21" s="61"/>
      <c r="PW21" s="61"/>
      <c r="PX21" s="61"/>
      <c r="PY21" s="61"/>
      <c r="PZ21" s="61"/>
      <c r="QA21" s="61"/>
      <c r="QB21" s="61"/>
      <c r="QC21" s="61"/>
      <c r="QD21" s="61"/>
      <c r="QE21" s="61"/>
      <c r="QF21" s="61"/>
      <c r="QG21" s="61"/>
      <c r="QH21" s="61"/>
      <c r="QI21" s="61"/>
      <c r="QJ21" s="61"/>
      <c r="QK21" s="61"/>
      <c r="QL21" s="61"/>
      <c r="QM21" s="61"/>
      <c r="QN21" s="61"/>
      <c r="QO21" s="61"/>
      <c r="QP21" s="61"/>
      <c r="QQ21" s="61"/>
      <c r="QR21" s="61"/>
      <c r="QS21" s="61"/>
      <c r="QT21" s="61"/>
      <c r="QU21" s="61"/>
      <c r="QV21" s="61"/>
      <c r="QW21" s="61"/>
      <c r="QX21" s="61"/>
      <c r="QY21" s="61"/>
      <c r="QZ21" s="61"/>
      <c r="RA21" s="61"/>
      <c r="RB21" s="61"/>
      <c r="RC21" s="61"/>
      <c r="RD21" s="61"/>
      <c r="RE21" s="61"/>
      <c r="RF21" s="61"/>
      <c r="RG21" s="61"/>
      <c r="RH21" s="61"/>
      <c r="RI21" s="61"/>
      <c r="RJ21" s="61"/>
      <c r="RK21" s="61"/>
      <c r="RL21" s="61"/>
      <c r="RM21" s="61"/>
      <c r="RN21" s="61"/>
      <c r="RO21" s="61"/>
      <c r="RP21" s="61"/>
      <c r="RQ21" s="61"/>
      <c r="RR21" s="61"/>
      <c r="RS21" s="61"/>
      <c r="RT21" s="61"/>
      <c r="RU21" s="61"/>
      <c r="RV21" s="61"/>
      <c r="RW21" s="61"/>
      <c r="RX21" s="61"/>
      <c r="RY21" s="61"/>
      <c r="RZ21" s="61"/>
      <c r="SA21" s="61"/>
      <c r="SB21" s="61"/>
      <c r="SC21" s="61"/>
      <c r="SD21" s="61"/>
      <c r="SE21" s="61"/>
      <c r="SF21" s="61"/>
      <c r="SG21" s="61"/>
      <c r="SH21" s="61"/>
      <c r="SI21" s="61"/>
      <c r="SJ21" s="61"/>
      <c r="SK21" s="61"/>
      <c r="SL21" s="61"/>
      <c r="SM21" s="61"/>
      <c r="SN21" s="61"/>
      <c r="SO21" s="61"/>
      <c r="SP21" s="61"/>
      <c r="SQ21" s="61"/>
      <c r="SR21" s="61"/>
      <c r="SS21" s="61"/>
      <c r="ST21" s="61"/>
      <c r="SU21" s="61"/>
      <c r="SV21" s="61"/>
      <c r="SW21" s="61"/>
      <c r="SX21" s="61"/>
      <c r="SY21" s="61"/>
      <c r="SZ21" s="61"/>
      <c r="TA21" s="61"/>
      <c r="TB21" s="61"/>
      <c r="TC21" s="61"/>
      <c r="TD21" s="61"/>
      <c r="TE21" s="61"/>
      <c r="TF21" s="61"/>
      <c r="TG21" s="61"/>
      <c r="TH21" s="61"/>
      <c r="TI21" s="61"/>
      <c r="TJ21" s="61"/>
      <c r="TK21" s="61"/>
      <c r="TL21" s="61"/>
      <c r="TM21" s="61"/>
      <c r="TN21" s="61"/>
      <c r="TO21" s="61"/>
      <c r="TP21" s="61"/>
      <c r="TQ21" s="61"/>
      <c r="TR21" s="61"/>
      <c r="TS21" s="61"/>
      <c r="TT21" s="61"/>
      <c r="TU21" s="61"/>
      <c r="TV21" s="61"/>
      <c r="TW21" s="61"/>
      <c r="TX21" s="61"/>
      <c r="TY21" s="61"/>
      <c r="TZ21" s="61"/>
      <c r="UA21" s="61"/>
      <c r="UB21" s="61"/>
      <c r="UC21" s="61"/>
      <c r="UD21" s="61"/>
      <c r="UE21" s="61"/>
      <c r="UF21" s="61"/>
      <c r="UG21" s="61"/>
      <c r="UH21" s="61"/>
      <c r="UI21" s="61"/>
      <c r="UJ21" s="61"/>
      <c r="UK21" s="61"/>
      <c r="UL21" s="61"/>
      <c r="UM21" s="61"/>
      <c r="UN21" s="61"/>
      <c r="UO21" s="61"/>
      <c r="UP21" s="61"/>
      <c r="UQ21" s="61"/>
      <c r="UR21" s="61"/>
      <c r="US21" s="61"/>
      <c r="UT21" s="61"/>
      <c r="UU21" s="61"/>
      <c r="UV21" s="61"/>
      <c r="UW21" s="61"/>
      <c r="UX21" s="61"/>
      <c r="UY21" s="61"/>
      <c r="UZ21" s="61"/>
      <c r="VA21" s="61"/>
      <c r="VB21" s="61"/>
      <c r="VC21" s="61"/>
      <c r="VD21" s="61"/>
      <c r="VE21" s="61"/>
      <c r="VF21" s="61"/>
      <c r="VG21" s="61"/>
      <c r="VH21" s="61"/>
      <c r="VI21" s="61"/>
      <c r="VJ21" s="61"/>
      <c r="VK21" s="61"/>
      <c r="VL21" s="61"/>
      <c r="VM21" s="61"/>
      <c r="VN21" s="61"/>
      <c r="VO21" s="61"/>
      <c r="VP21" s="61"/>
      <c r="VQ21" s="61"/>
      <c r="VR21" s="61"/>
      <c r="VS21" s="61"/>
      <c r="VT21" s="61"/>
      <c r="VU21" s="61"/>
      <c r="VV21" s="61"/>
      <c r="VW21" s="61"/>
      <c r="VX21" s="61"/>
      <c r="VY21" s="61"/>
      <c r="VZ21" s="61"/>
      <c r="WA21" s="61"/>
      <c r="WB21" s="61"/>
      <c r="WC21" s="61"/>
      <c r="WD21" s="61"/>
      <c r="WE21" s="61"/>
      <c r="WF21" s="61"/>
      <c r="WG21" s="61"/>
      <c r="WH21" s="61"/>
      <c r="WI21" s="61"/>
      <c r="WJ21" s="61"/>
      <c r="WK21" s="61"/>
      <c r="WL21" s="61"/>
      <c r="WM21" s="61"/>
      <c r="WN21" s="61"/>
      <c r="WO21" s="61"/>
      <c r="WP21" s="61"/>
      <c r="WQ21" s="61"/>
      <c r="WR21" s="61"/>
      <c r="WS21" s="61"/>
      <c r="WT21" s="61"/>
      <c r="WU21" s="61"/>
      <c r="WV21" s="61"/>
      <c r="WW21" s="61"/>
      <c r="WX21" s="61"/>
      <c r="WY21" s="61"/>
      <c r="WZ21" s="61"/>
      <c r="XA21" s="61"/>
      <c r="XB21" s="61"/>
      <c r="XC21" s="61"/>
      <c r="XD21" s="61"/>
      <c r="XE21" s="61"/>
      <c r="XF21" s="61"/>
      <c r="XG21" s="61"/>
      <c r="XH21" s="61"/>
      <c r="XI21" s="61"/>
      <c r="XJ21" s="61"/>
      <c r="XK21" s="61"/>
      <c r="XL21" s="61"/>
      <c r="XM21" s="61"/>
      <c r="XN21" s="61"/>
      <c r="XO21" s="61"/>
      <c r="XP21" s="61"/>
      <c r="XQ21" s="61"/>
      <c r="XR21" s="61"/>
      <c r="XS21" s="61"/>
      <c r="XT21" s="61"/>
      <c r="XU21" s="61"/>
      <c r="XV21" s="61"/>
      <c r="XW21" s="61"/>
      <c r="XX21" s="61"/>
      <c r="XY21" s="61"/>
      <c r="XZ21" s="61"/>
      <c r="YA21" s="61"/>
      <c r="YB21" s="61"/>
      <c r="YC21" s="61"/>
      <c r="YD21" s="61"/>
      <c r="YE21" s="61"/>
      <c r="YF21" s="61"/>
      <c r="YG21" s="61"/>
      <c r="YH21" s="61"/>
      <c r="YI21" s="61"/>
      <c r="YJ21" s="61"/>
      <c r="YK21" s="61"/>
      <c r="YL21" s="61"/>
      <c r="YM21" s="61"/>
      <c r="YN21" s="61"/>
      <c r="YO21" s="61"/>
      <c r="YP21" s="61"/>
      <c r="YQ21" s="61"/>
      <c r="YR21" s="61"/>
      <c r="YS21" s="61"/>
      <c r="YT21" s="61"/>
      <c r="YU21" s="61"/>
      <c r="YV21" s="61"/>
      <c r="YW21" s="61"/>
      <c r="YX21" s="61"/>
      <c r="YY21" s="61"/>
      <c r="YZ21" s="61"/>
      <c r="ZA21" s="61"/>
      <c r="ZB21" s="61"/>
      <c r="ZC21" s="61"/>
      <c r="ZD21" s="61"/>
      <c r="ZE21" s="61"/>
      <c r="ZF21" s="61"/>
      <c r="ZG21" s="61"/>
      <c r="ZH21" s="61"/>
      <c r="ZI21" s="61"/>
      <c r="ZJ21" s="61"/>
      <c r="ZK21" s="61"/>
      <c r="ZL21" s="61"/>
      <c r="ZM21" s="61"/>
      <c r="ZN21" s="61"/>
      <c r="ZO21" s="61"/>
      <c r="ZP21" s="61"/>
      <c r="ZQ21" s="61"/>
      <c r="ZR21" s="61"/>
      <c r="ZS21" s="61"/>
      <c r="ZT21" s="61"/>
      <c r="ZU21" s="61"/>
      <c r="ZV21" s="61"/>
      <c r="ZW21" s="61"/>
      <c r="ZX21" s="61"/>
      <c r="ZY21" s="61"/>
      <c r="ZZ21" s="61"/>
      <c r="AAA21" s="61"/>
      <c r="AAB21" s="61"/>
      <c r="AAC21" s="61"/>
      <c r="AAD21" s="61"/>
      <c r="AAE21" s="61"/>
      <c r="AAF21" s="61"/>
      <c r="AAG21" s="61"/>
      <c r="AAH21" s="61"/>
      <c r="AAI21" s="61"/>
      <c r="AAJ21" s="61"/>
      <c r="AAK21" s="61"/>
      <c r="AAL21" s="61"/>
      <c r="AAM21" s="61"/>
      <c r="AAN21" s="61"/>
      <c r="AAO21" s="61"/>
      <c r="AAP21" s="61"/>
      <c r="AAQ21" s="61"/>
      <c r="AAR21" s="61"/>
      <c r="AAS21" s="61"/>
      <c r="AAT21" s="61"/>
      <c r="AAU21" s="61"/>
      <c r="AAV21" s="61"/>
      <c r="AAW21" s="61"/>
      <c r="AAX21" s="61"/>
      <c r="AAY21" s="61"/>
      <c r="AAZ21" s="61"/>
      <c r="ABA21" s="61"/>
      <c r="ABB21" s="61"/>
      <c r="ABC21" s="61"/>
      <c r="ABD21" s="61"/>
      <c r="ABE21" s="61"/>
      <c r="ABF21" s="61"/>
      <c r="ABG21" s="61"/>
      <c r="ABH21" s="61"/>
      <c r="ABI21" s="61"/>
      <c r="ABJ21" s="61"/>
      <c r="ABK21" s="61"/>
      <c r="ABL21" s="61"/>
      <c r="ABM21" s="61"/>
      <c r="ABN21" s="61"/>
      <c r="ABO21" s="61"/>
      <c r="ABP21" s="61"/>
      <c r="ABQ21" s="61"/>
      <c r="ABR21" s="61"/>
      <c r="ABS21" s="61"/>
      <c r="ABT21" s="61"/>
      <c r="ABU21" s="61"/>
      <c r="ABV21" s="61"/>
      <c r="ABW21" s="61"/>
      <c r="ABX21" s="61"/>
      <c r="ABY21" s="61"/>
      <c r="ABZ21" s="61"/>
      <c r="ACA21" s="61"/>
      <c r="ACB21" s="61"/>
      <c r="ACC21" s="61"/>
      <c r="ACD21" s="61"/>
      <c r="ACE21" s="61"/>
      <c r="ACF21" s="61"/>
      <c r="ACG21" s="61"/>
      <c r="ACH21" s="61"/>
      <c r="ACI21" s="61"/>
      <c r="ACJ21" s="61"/>
      <c r="ACK21" s="61"/>
      <c r="ACL21" s="61"/>
      <c r="ACM21" s="61"/>
      <c r="ACN21" s="61"/>
      <c r="ACO21" s="61"/>
      <c r="ACP21" s="61"/>
      <c r="ACQ21" s="61"/>
      <c r="ACR21" s="61"/>
      <c r="ACS21" s="61"/>
      <c r="ACT21" s="61"/>
      <c r="ACU21" s="61"/>
      <c r="ACV21" s="61"/>
      <c r="ACW21" s="61"/>
      <c r="ACX21" s="61"/>
      <c r="ACY21" s="61"/>
      <c r="ACZ21" s="61"/>
      <c r="ADA21" s="61"/>
      <c r="ADB21" s="61"/>
      <c r="ADC21" s="61"/>
      <c r="ADD21" s="61"/>
      <c r="ADE21" s="61"/>
      <c r="ADF21" s="61"/>
      <c r="ADG21" s="61"/>
      <c r="ADH21" s="61"/>
      <c r="ADI21" s="61"/>
      <c r="ADJ21" s="61"/>
      <c r="ADK21" s="61"/>
      <c r="ADL21" s="61"/>
      <c r="ADM21" s="61"/>
      <c r="ADN21" s="61"/>
      <c r="ADO21" s="61"/>
      <c r="ADP21" s="61"/>
      <c r="ADQ21" s="61"/>
      <c r="ADR21" s="61"/>
      <c r="ADS21" s="61"/>
      <c r="ADT21" s="61"/>
      <c r="ADU21" s="61"/>
      <c r="ADV21" s="61"/>
      <c r="ADW21" s="61"/>
      <c r="ADX21" s="61"/>
      <c r="ADY21" s="61"/>
      <c r="ADZ21" s="61"/>
      <c r="AEA21" s="61"/>
      <c r="AEB21" s="61"/>
      <c r="AEC21" s="61"/>
      <c r="AED21" s="61"/>
      <c r="AEE21" s="61"/>
      <c r="AEF21" s="61"/>
      <c r="AEG21" s="61"/>
      <c r="AEH21" s="61"/>
      <c r="AEI21" s="61"/>
      <c r="AEJ21" s="61"/>
      <c r="AEK21" s="61"/>
      <c r="AEL21" s="61"/>
      <c r="AEM21" s="61"/>
      <c r="AEN21" s="61"/>
      <c r="AEO21" s="61"/>
      <c r="AEP21" s="61"/>
      <c r="AEQ21" s="61"/>
      <c r="AER21" s="61"/>
      <c r="AES21" s="61"/>
      <c r="AET21" s="61"/>
      <c r="AEU21" s="61"/>
      <c r="AEV21" s="61"/>
      <c r="AEW21" s="61"/>
      <c r="AEX21" s="61"/>
      <c r="AEY21" s="61"/>
      <c r="AEZ21" s="61"/>
      <c r="AFA21" s="61"/>
      <c r="AFB21" s="61"/>
      <c r="AFC21" s="61"/>
      <c r="AFD21" s="61"/>
      <c r="AFE21" s="61"/>
      <c r="AFF21" s="61"/>
      <c r="AFG21" s="61"/>
      <c r="AFH21" s="61"/>
      <c r="AFI21" s="61"/>
      <c r="AFJ21" s="61"/>
      <c r="AFK21" s="61"/>
    </row>
    <row r="22" spans="1:843" ht="30" x14ac:dyDescent="0.25">
      <c r="A22" s="17">
        <f t="shared" si="0"/>
        <v>13</v>
      </c>
      <c r="B22" s="144" t="s">
        <v>197</v>
      </c>
      <c r="C22" s="145">
        <v>13.2</v>
      </c>
      <c r="D22" s="230">
        <v>12.7</v>
      </c>
      <c r="E22" s="230">
        <v>4.2</v>
      </c>
      <c r="F22" s="230">
        <v>4.5999999999999996</v>
      </c>
      <c r="G22" s="230">
        <v>3.1</v>
      </c>
      <c r="H22" s="230">
        <v>3</v>
      </c>
      <c r="I22" s="230">
        <v>11.6</v>
      </c>
      <c r="J22" s="230">
        <v>8.5</v>
      </c>
      <c r="K22" s="230">
        <v>2.9</v>
      </c>
      <c r="L22" s="230">
        <v>3.1</v>
      </c>
      <c r="M22" s="230">
        <v>25.7</v>
      </c>
      <c r="N22" s="230">
        <v>23.2</v>
      </c>
      <c r="O22" s="232">
        <v>3.7</v>
      </c>
      <c r="P22" s="232">
        <v>4.2</v>
      </c>
      <c r="Q22" s="232">
        <v>61</v>
      </c>
      <c r="R22" s="230">
        <v>60.7</v>
      </c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  <c r="IR22" s="61"/>
      <c r="IS22" s="61"/>
      <c r="IT22" s="61"/>
      <c r="IU22" s="61"/>
      <c r="IV22" s="61"/>
      <c r="IW22" s="61"/>
      <c r="IX22" s="61"/>
      <c r="IY22" s="61"/>
      <c r="IZ22" s="61"/>
      <c r="JA22" s="61"/>
      <c r="JB22" s="61"/>
      <c r="JC22" s="61"/>
      <c r="JD22" s="61"/>
      <c r="JE22" s="61"/>
      <c r="JF22" s="61"/>
      <c r="JG22" s="61"/>
      <c r="JH22" s="61"/>
      <c r="JI22" s="61"/>
      <c r="JJ22" s="61"/>
      <c r="JK22" s="61"/>
      <c r="JL22" s="61"/>
      <c r="JM22" s="61"/>
      <c r="JN22" s="61"/>
      <c r="JO22" s="61"/>
      <c r="JP22" s="61"/>
      <c r="JQ22" s="61"/>
      <c r="JR22" s="61"/>
      <c r="JS22" s="61"/>
      <c r="JT22" s="61"/>
      <c r="JU22" s="61"/>
      <c r="JV22" s="61"/>
      <c r="JW22" s="61"/>
      <c r="JX22" s="61"/>
      <c r="JY22" s="61"/>
      <c r="JZ22" s="61"/>
      <c r="KA22" s="61"/>
      <c r="KB22" s="61"/>
      <c r="KC22" s="61"/>
      <c r="KD22" s="61"/>
      <c r="KE22" s="61"/>
      <c r="KF22" s="61"/>
      <c r="KG22" s="61"/>
      <c r="KH22" s="61"/>
      <c r="KI22" s="61"/>
      <c r="KJ22" s="61"/>
      <c r="KK22" s="61"/>
      <c r="KL22" s="61"/>
      <c r="KM22" s="61"/>
      <c r="KN22" s="61"/>
      <c r="KO22" s="61"/>
      <c r="KP22" s="61"/>
      <c r="KQ22" s="61"/>
      <c r="KR22" s="61"/>
      <c r="KS22" s="61"/>
      <c r="KT22" s="61"/>
      <c r="KU22" s="61"/>
      <c r="KV22" s="61"/>
      <c r="KW22" s="61"/>
      <c r="KX22" s="61"/>
      <c r="KY22" s="61"/>
      <c r="KZ22" s="61"/>
      <c r="LA22" s="61"/>
      <c r="LB22" s="61"/>
      <c r="LC22" s="61"/>
      <c r="LD22" s="61"/>
      <c r="LE22" s="61"/>
      <c r="LF22" s="61"/>
      <c r="LG22" s="61"/>
      <c r="LH22" s="61"/>
      <c r="LI22" s="61"/>
      <c r="LJ22" s="61"/>
      <c r="LK22" s="61"/>
      <c r="LL22" s="61"/>
      <c r="LM22" s="61"/>
      <c r="LN22" s="61"/>
      <c r="LO22" s="61"/>
      <c r="LP22" s="61"/>
      <c r="LQ22" s="61"/>
      <c r="LR22" s="61"/>
      <c r="LS22" s="61"/>
      <c r="LT22" s="61"/>
      <c r="LU22" s="61"/>
      <c r="LV22" s="61"/>
      <c r="LW22" s="61"/>
      <c r="LX22" s="61"/>
      <c r="LY22" s="61"/>
      <c r="LZ22" s="61"/>
      <c r="MA22" s="61"/>
      <c r="MB22" s="61"/>
      <c r="MC22" s="61"/>
      <c r="MD22" s="61"/>
      <c r="ME22" s="61"/>
      <c r="MF22" s="61"/>
      <c r="MG22" s="61"/>
      <c r="MH22" s="61"/>
      <c r="MI22" s="61"/>
      <c r="MJ22" s="61"/>
      <c r="MK22" s="61"/>
      <c r="ML22" s="61"/>
      <c r="MM22" s="61"/>
      <c r="MN22" s="61"/>
      <c r="MO22" s="61"/>
      <c r="MP22" s="61"/>
      <c r="MQ22" s="61"/>
      <c r="MR22" s="61"/>
      <c r="MS22" s="61"/>
      <c r="MT22" s="61"/>
      <c r="MU22" s="61"/>
      <c r="MV22" s="61"/>
      <c r="MW22" s="61"/>
      <c r="MX22" s="61"/>
      <c r="MY22" s="61"/>
      <c r="MZ22" s="61"/>
      <c r="NA22" s="61"/>
      <c r="NB22" s="61"/>
      <c r="NC22" s="61"/>
      <c r="ND22" s="61"/>
      <c r="NE22" s="61"/>
      <c r="NF22" s="61"/>
      <c r="NG22" s="61"/>
      <c r="NH22" s="61"/>
      <c r="NI22" s="61"/>
      <c r="NJ22" s="61"/>
      <c r="NK22" s="61"/>
      <c r="NL22" s="61"/>
      <c r="NM22" s="61"/>
      <c r="NN22" s="61"/>
      <c r="NO22" s="61"/>
      <c r="NP22" s="61"/>
      <c r="NQ22" s="61"/>
      <c r="NR22" s="61"/>
      <c r="NS22" s="61"/>
      <c r="NT22" s="61"/>
      <c r="NU22" s="61"/>
      <c r="NV22" s="61"/>
      <c r="NW22" s="61"/>
      <c r="NX22" s="61"/>
      <c r="NY22" s="61"/>
      <c r="NZ22" s="61"/>
      <c r="OA22" s="61"/>
      <c r="OB22" s="61"/>
      <c r="OC22" s="61"/>
      <c r="OD22" s="61"/>
      <c r="OE22" s="61"/>
      <c r="OF22" s="61"/>
      <c r="OG22" s="61"/>
      <c r="OH22" s="61"/>
      <c r="OI22" s="61"/>
      <c r="OJ22" s="61"/>
      <c r="OK22" s="61"/>
      <c r="OL22" s="61"/>
      <c r="OM22" s="61"/>
      <c r="ON22" s="61"/>
      <c r="OO22" s="61"/>
      <c r="OP22" s="61"/>
      <c r="OQ22" s="61"/>
      <c r="OR22" s="61"/>
      <c r="OS22" s="61"/>
      <c r="OT22" s="61"/>
      <c r="OU22" s="61"/>
      <c r="OV22" s="61"/>
      <c r="OW22" s="61"/>
      <c r="OX22" s="61"/>
      <c r="OY22" s="61"/>
      <c r="OZ22" s="61"/>
      <c r="PA22" s="61"/>
      <c r="PB22" s="61"/>
      <c r="PC22" s="61"/>
      <c r="PD22" s="61"/>
      <c r="PE22" s="61"/>
      <c r="PF22" s="61"/>
      <c r="PG22" s="61"/>
      <c r="PH22" s="61"/>
      <c r="PI22" s="61"/>
      <c r="PJ22" s="61"/>
      <c r="PK22" s="61"/>
      <c r="PL22" s="61"/>
      <c r="PM22" s="61"/>
      <c r="PN22" s="61"/>
      <c r="PO22" s="61"/>
      <c r="PP22" s="61"/>
      <c r="PQ22" s="61"/>
      <c r="PR22" s="61"/>
      <c r="PS22" s="61"/>
      <c r="PT22" s="61"/>
      <c r="PU22" s="61"/>
      <c r="PV22" s="61"/>
      <c r="PW22" s="61"/>
      <c r="PX22" s="61"/>
      <c r="PY22" s="61"/>
      <c r="PZ22" s="61"/>
      <c r="QA22" s="61"/>
      <c r="QB22" s="61"/>
      <c r="QC22" s="61"/>
      <c r="QD22" s="61"/>
      <c r="QE22" s="61"/>
      <c r="QF22" s="61"/>
      <c r="QG22" s="61"/>
      <c r="QH22" s="61"/>
      <c r="QI22" s="61"/>
      <c r="QJ22" s="61"/>
      <c r="QK22" s="61"/>
      <c r="QL22" s="61"/>
      <c r="QM22" s="61"/>
      <c r="QN22" s="61"/>
      <c r="QO22" s="61"/>
      <c r="QP22" s="61"/>
      <c r="QQ22" s="61"/>
      <c r="QR22" s="61"/>
      <c r="QS22" s="61"/>
      <c r="QT22" s="61"/>
      <c r="QU22" s="61"/>
      <c r="QV22" s="61"/>
      <c r="QW22" s="61"/>
      <c r="QX22" s="61"/>
      <c r="QY22" s="61"/>
      <c r="QZ22" s="61"/>
      <c r="RA22" s="61"/>
      <c r="RB22" s="61"/>
      <c r="RC22" s="61"/>
      <c r="RD22" s="61"/>
      <c r="RE22" s="61"/>
      <c r="RF22" s="61"/>
      <c r="RG22" s="61"/>
      <c r="RH22" s="61"/>
      <c r="RI22" s="61"/>
      <c r="RJ22" s="61"/>
      <c r="RK22" s="61"/>
      <c r="RL22" s="61"/>
      <c r="RM22" s="61"/>
      <c r="RN22" s="61"/>
      <c r="RO22" s="61"/>
      <c r="RP22" s="61"/>
      <c r="RQ22" s="61"/>
      <c r="RR22" s="61"/>
      <c r="RS22" s="61"/>
      <c r="RT22" s="61"/>
      <c r="RU22" s="61"/>
      <c r="RV22" s="61"/>
      <c r="RW22" s="61"/>
      <c r="RX22" s="61"/>
      <c r="RY22" s="61"/>
      <c r="RZ22" s="61"/>
      <c r="SA22" s="61"/>
      <c r="SB22" s="61"/>
      <c r="SC22" s="61"/>
      <c r="SD22" s="61"/>
      <c r="SE22" s="61"/>
      <c r="SF22" s="61"/>
      <c r="SG22" s="61"/>
      <c r="SH22" s="61"/>
      <c r="SI22" s="61"/>
      <c r="SJ22" s="61"/>
      <c r="SK22" s="61"/>
      <c r="SL22" s="61"/>
      <c r="SM22" s="61"/>
      <c r="SN22" s="61"/>
      <c r="SO22" s="61"/>
      <c r="SP22" s="61"/>
      <c r="SQ22" s="61"/>
      <c r="SR22" s="61"/>
      <c r="SS22" s="61"/>
      <c r="ST22" s="61"/>
      <c r="SU22" s="61"/>
      <c r="SV22" s="61"/>
      <c r="SW22" s="61"/>
      <c r="SX22" s="61"/>
      <c r="SY22" s="61"/>
      <c r="SZ22" s="61"/>
      <c r="TA22" s="61"/>
      <c r="TB22" s="61"/>
      <c r="TC22" s="61"/>
      <c r="TD22" s="61"/>
      <c r="TE22" s="61"/>
      <c r="TF22" s="61"/>
      <c r="TG22" s="61"/>
      <c r="TH22" s="61"/>
      <c r="TI22" s="61"/>
      <c r="TJ22" s="61"/>
      <c r="TK22" s="61"/>
      <c r="TL22" s="61"/>
      <c r="TM22" s="61"/>
      <c r="TN22" s="61"/>
      <c r="TO22" s="61"/>
      <c r="TP22" s="61"/>
      <c r="TQ22" s="61"/>
      <c r="TR22" s="61"/>
      <c r="TS22" s="61"/>
      <c r="TT22" s="61"/>
      <c r="TU22" s="61"/>
      <c r="TV22" s="61"/>
      <c r="TW22" s="61"/>
      <c r="TX22" s="61"/>
      <c r="TY22" s="61"/>
      <c r="TZ22" s="61"/>
      <c r="UA22" s="61"/>
      <c r="UB22" s="61"/>
      <c r="UC22" s="61"/>
      <c r="UD22" s="61"/>
      <c r="UE22" s="61"/>
      <c r="UF22" s="61"/>
      <c r="UG22" s="61"/>
      <c r="UH22" s="61"/>
      <c r="UI22" s="61"/>
      <c r="UJ22" s="61"/>
      <c r="UK22" s="61"/>
      <c r="UL22" s="61"/>
      <c r="UM22" s="61"/>
      <c r="UN22" s="61"/>
      <c r="UO22" s="61"/>
      <c r="UP22" s="61"/>
      <c r="UQ22" s="61"/>
      <c r="UR22" s="61"/>
      <c r="US22" s="61"/>
      <c r="UT22" s="61"/>
      <c r="UU22" s="61"/>
      <c r="UV22" s="61"/>
      <c r="UW22" s="61"/>
      <c r="UX22" s="61"/>
      <c r="UY22" s="61"/>
      <c r="UZ22" s="61"/>
      <c r="VA22" s="61"/>
      <c r="VB22" s="61"/>
      <c r="VC22" s="61"/>
      <c r="VD22" s="61"/>
      <c r="VE22" s="61"/>
      <c r="VF22" s="61"/>
      <c r="VG22" s="61"/>
      <c r="VH22" s="61"/>
      <c r="VI22" s="61"/>
      <c r="VJ22" s="61"/>
      <c r="VK22" s="61"/>
      <c r="VL22" s="61"/>
      <c r="VM22" s="61"/>
      <c r="VN22" s="61"/>
      <c r="VO22" s="61"/>
      <c r="VP22" s="61"/>
      <c r="VQ22" s="61"/>
      <c r="VR22" s="61"/>
      <c r="VS22" s="61"/>
      <c r="VT22" s="61"/>
      <c r="VU22" s="61"/>
      <c r="VV22" s="61"/>
      <c r="VW22" s="61"/>
      <c r="VX22" s="61"/>
      <c r="VY22" s="61"/>
      <c r="VZ22" s="61"/>
      <c r="WA22" s="61"/>
      <c r="WB22" s="61"/>
      <c r="WC22" s="61"/>
      <c r="WD22" s="61"/>
      <c r="WE22" s="61"/>
      <c r="WF22" s="61"/>
      <c r="WG22" s="61"/>
      <c r="WH22" s="61"/>
      <c r="WI22" s="61"/>
      <c r="WJ22" s="61"/>
      <c r="WK22" s="61"/>
      <c r="WL22" s="61"/>
      <c r="WM22" s="61"/>
      <c r="WN22" s="61"/>
      <c r="WO22" s="61"/>
      <c r="WP22" s="61"/>
      <c r="WQ22" s="61"/>
      <c r="WR22" s="61"/>
      <c r="WS22" s="61"/>
      <c r="WT22" s="61"/>
      <c r="WU22" s="61"/>
      <c r="WV22" s="61"/>
      <c r="WW22" s="61"/>
      <c r="WX22" s="61"/>
      <c r="WY22" s="61"/>
      <c r="WZ22" s="61"/>
      <c r="XA22" s="61"/>
      <c r="XB22" s="61"/>
      <c r="XC22" s="61"/>
      <c r="XD22" s="61"/>
      <c r="XE22" s="61"/>
      <c r="XF22" s="61"/>
      <c r="XG22" s="61"/>
      <c r="XH22" s="61"/>
      <c r="XI22" s="61"/>
      <c r="XJ22" s="61"/>
      <c r="XK22" s="61"/>
      <c r="XL22" s="61"/>
      <c r="XM22" s="61"/>
      <c r="XN22" s="61"/>
      <c r="XO22" s="61"/>
      <c r="XP22" s="61"/>
      <c r="XQ22" s="61"/>
      <c r="XR22" s="61"/>
      <c r="XS22" s="61"/>
      <c r="XT22" s="61"/>
      <c r="XU22" s="61"/>
      <c r="XV22" s="61"/>
      <c r="XW22" s="61"/>
      <c r="XX22" s="61"/>
      <c r="XY22" s="61"/>
      <c r="XZ22" s="61"/>
      <c r="YA22" s="61"/>
      <c r="YB22" s="61"/>
      <c r="YC22" s="61"/>
      <c r="YD22" s="61"/>
      <c r="YE22" s="61"/>
      <c r="YF22" s="61"/>
      <c r="YG22" s="61"/>
      <c r="YH22" s="61"/>
      <c r="YI22" s="61"/>
      <c r="YJ22" s="61"/>
      <c r="YK22" s="61"/>
      <c r="YL22" s="61"/>
      <c r="YM22" s="61"/>
      <c r="YN22" s="61"/>
      <c r="YO22" s="61"/>
      <c r="YP22" s="61"/>
      <c r="YQ22" s="61"/>
      <c r="YR22" s="61"/>
      <c r="YS22" s="61"/>
      <c r="YT22" s="61"/>
      <c r="YU22" s="61"/>
      <c r="YV22" s="61"/>
      <c r="YW22" s="61"/>
      <c r="YX22" s="61"/>
      <c r="YY22" s="61"/>
      <c r="YZ22" s="61"/>
      <c r="ZA22" s="61"/>
      <c r="ZB22" s="61"/>
      <c r="ZC22" s="61"/>
      <c r="ZD22" s="61"/>
      <c r="ZE22" s="61"/>
      <c r="ZF22" s="61"/>
      <c r="ZG22" s="61"/>
      <c r="ZH22" s="61"/>
      <c r="ZI22" s="61"/>
      <c r="ZJ22" s="61"/>
      <c r="ZK22" s="61"/>
      <c r="ZL22" s="61"/>
      <c r="ZM22" s="61"/>
      <c r="ZN22" s="61"/>
      <c r="ZO22" s="61"/>
      <c r="ZP22" s="61"/>
      <c r="ZQ22" s="61"/>
      <c r="ZR22" s="61"/>
      <c r="ZS22" s="61"/>
      <c r="ZT22" s="61"/>
      <c r="ZU22" s="61"/>
      <c r="ZV22" s="61"/>
      <c r="ZW22" s="61"/>
      <c r="ZX22" s="61"/>
      <c r="ZY22" s="61"/>
      <c r="ZZ22" s="61"/>
      <c r="AAA22" s="61"/>
      <c r="AAB22" s="61"/>
      <c r="AAC22" s="61"/>
      <c r="AAD22" s="61"/>
      <c r="AAE22" s="61"/>
      <c r="AAF22" s="61"/>
      <c r="AAG22" s="61"/>
      <c r="AAH22" s="61"/>
      <c r="AAI22" s="61"/>
      <c r="AAJ22" s="61"/>
      <c r="AAK22" s="61"/>
      <c r="AAL22" s="61"/>
      <c r="AAM22" s="61"/>
      <c r="AAN22" s="61"/>
      <c r="AAO22" s="61"/>
      <c r="AAP22" s="61"/>
      <c r="AAQ22" s="61"/>
      <c r="AAR22" s="61"/>
      <c r="AAS22" s="61"/>
      <c r="AAT22" s="61"/>
      <c r="AAU22" s="61"/>
      <c r="AAV22" s="61"/>
      <c r="AAW22" s="61"/>
      <c r="AAX22" s="61"/>
      <c r="AAY22" s="61"/>
      <c r="AAZ22" s="61"/>
      <c r="ABA22" s="61"/>
      <c r="ABB22" s="61"/>
      <c r="ABC22" s="61"/>
      <c r="ABD22" s="61"/>
      <c r="ABE22" s="61"/>
      <c r="ABF22" s="61"/>
      <c r="ABG22" s="61"/>
      <c r="ABH22" s="61"/>
      <c r="ABI22" s="61"/>
      <c r="ABJ22" s="61"/>
      <c r="ABK22" s="61"/>
      <c r="ABL22" s="61"/>
      <c r="ABM22" s="61"/>
      <c r="ABN22" s="61"/>
      <c r="ABO22" s="61"/>
      <c r="ABP22" s="61"/>
      <c r="ABQ22" s="61"/>
      <c r="ABR22" s="61"/>
      <c r="ABS22" s="61"/>
      <c r="ABT22" s="61"/>
      <c r="ABU22" s="61"/>
      <c r="ABV22" s="61"/>
      <c r="ABW22" s="61"/>
      <c r="ABX22" s="61"/>
      <c r="ABY22" s="61"/>
      <c r="ABZ22" s="61"/>
      <c r="ACA22" s="61"/>
      <c r="ACB22" s="61"/>
      <c r="ACC22" s="61"/>
      <c r="ACD22" s="61"/>
      <c r="ACE22" s="61"/>
      <c r="ACF22" s="61"/>
      <c r="ACG22" s="61"/>
      <c r="ACH22" s="61"/>
      <c r="ACI22" s="61"/>
      <c r="ACJ22" s="61"/>
      <c r="ACK22" s="61"/>
      <c r="ACL22" s="61"/>
      <c r="ACM22" s="61"/>
      <c r="ACN22" s="61"/>
      <c r="ACO22" s="61"/>
      <c r="ACP22" s="61"/>
      <c r="ACQ22" s="61"/>
      <c r="ACR22" s="61"/>
      <c r="ACS22" s="61"/>
      <c r="ACT22" s="61"/>
      <c r="ACU22" s="61"/>
      <c r="ACV22" s="61"/>
      <c r="ACW22" s="61"/>
      <c r="ACX22" s="61"/>
      <c r="ACY22" s="61"/>
      <c r="ACZ22" s="61"/>
      <c r="ADA22" s="61"/>
      <c r="ADB22" s="61"/>
      <c r="ADC22" s="61"/>
      <c r="ADD22" s="61"/>
      <c r="ADE22" s="61"/>
      <c r="ADF22" s="61"/>
      <c r="ADG22" s="61"/>
      <c r="ADH22" s="61"/>
      <c r="ADI22" s="61"/>
      <c r="ADJ22" s="61"/>
      <c r="ADK22" s="61"/>
      <c r="ADL22" s="61"/>
      <c r="ADM22" s="61"/>
      <c r="ADN22" s="61"/>
      <c r="ADO22" s="61"/>
      <c r="ADP22" s="61"/>
      <c r="ADQ22" s="61"/>
      <c r="ADR22" s="61"/>
      <c r="ADS22" s="61"/>
      <c r="ADT22" s="61"/>
      <c r="ADU22" s="61"/>
      <c r="ADV22" s="61"/>
      <c r="ADW22" s="61"/>
      <c r="ADX22" s="61"/>
      <c r="ADY22" s="61"/>
      <c r="ADZ22" s="61"/>
      <c r="AEA22" s="61"/>
      <c r="AEB22" s="61"/>
      <c r="AEC22" s="61"/>
      <c r="AED22" s="61"/>
      <c r="AEE22" s="61"/>
      <c r="AEF22" s="61"/>
      <c r="AEG22" s="61"/>
      <c r="AEH22" s="61"/>
      <c r="AEI22" s="61"/>
      <c r="AEJ22" s="61"/>
      <c r="AEK22" s="61"/>
      <c r="AEL22" s="61"/>
      <c r="AEM22" s="61"/>
      <c r="AEN22" s="61"/>
      <c r="AEO22" s="61"/>
      <c r="AEP22" s="61"/>
      <c r="AEQ22" s="61"/>
      <c r="AER22" s="61"/>
      <c r="AES22" s="61"/>
      <c r="AET22" s="61"/>
      <c r="AEU22" s="61"/>
      <c r="AEV22" s="61"/>
      <c r="AEW22" s="61"/>
      <c r="AEX22" s="61"/>
      <c r="AEY22" s="61"/>
      <c r="AEZ22" s="61"/>
      <c r="AFA22" s="61"/>
      <c r="AFB22" s="61"/>
      <c r="AFC22" s="61"/>
      <c r="AFD22" s="61"/>
      <c r="AFE22" s="61"/>
      <c r="AFF22" s="61"/>
      <c r="AFG22" s="61"/>
      <c r="AFH22" s="61"/>
      <c r="AFI22" s="61"/>
      <c r="AFJ22" s="61"/>
      <c r="AFK22" s="61"/>
    </row>
    <row r="23" spans="1:843" ht="45" x14ac:dyDescent="0.25">
      <c r="A23" s="17">
        <f t="shared" si="0"/>
        <v>14</v>
      </c>
      <c r="B23" s="144" t="s">
        <v>198</v>
      </c>
      <c r="C23" s="145">
        <v>13</v>
      </c>
      <c r="D23" s="230">
        <v>13.4</v>
      </c>
      <c r="E23" s="230">
        <v>6</v>
      </c>
      <c r="F23" s="230">
        <v>9.6999999999999993</v>
      </c>
      <c r="G23" s="230">
        <v>2.8</v>
      </c>
      <c r="H23" s="230">
        <v>1.5</v>
      </c>
      <c r="I23" s="230">
        <v>13</v>
      </c>
      <c r="J23" s="230">
        <v>14</v>
      </c>
      <c r="K23" s="230">
        <v>6</v>
      </c>
      <c r="L23" s="208">
        <v>9.9</v>
      </c>
      <c r="M23" s="230"/>
      <c r="N23" s="230"/>
      <c r="O23" s="232">
        <v>4</v>
      </c>
      <c r="P23" s="232">
        <v>6</v>
      </c>
      <c r="Q23" s="232">
        <v>63</v>
      </c>
      <c r="R23" s="230">
        <v>39</v>
      </c>
    </row>
    <row r="24" spans="1:843" ht="28.5" x14ac:dyDescent="0.25">
      <c r="A24" s="139">
        <f t="shared" si="0"/>
        <v>15</v>
      </c>
      <c r="B24" s="136" t="s">
        <v>199</v>
      </c>
      <c r="C24" s="270">
        <f>SUM(C10:C23)/14</f>
        <v>14.262142857142859</v>
      </c>
      <c r="D24" s="270">
        <f t="shared" ref="D24:R24" si="1">SUM(D10:D23)/14</f>
        <v>13.777142857142858</v>
      </c>
      <c r="E24" s="270">
        <f t="shared" si="1"/>
        <v>5.491428571428572</v>
      </c>
      <c r="F24" s="270">
        <f t="shared" si="1"/>
        <v>7.5942857142857152</v>
      </c>
      <c r="G24" s="270">
        <f t="shared" si="1"/>
        <v>2.9428571428571426</v>
      </c>
      <c r="H24" s="270">
        <f t="shared" si="1"/>
        <v>2.3171428571428572</v>
      </c>
      <c r="I24" s="270">
        <f t="shared" si="1"/>
        <v>10.92357142857143</v>
      </c>
      <c r="J24" s="270">
        <f t="shared" si="1"/>
        <v>11.031428571428572</v>
      </c>
      <c r="K24" s="270">
        <f t="shared" si="1"/>
        <v>4.1199999999999992</v>
      </c>
      <c r="L24" s="270">
        <f t="shared" si="1"/>
        <v>5.4814285714285713</v>
      </c>
      <c r="M24" s="270">
        <f>SUM(M10:M23)/13</f>
        <v>49.886923076923082</v>
      </c>
      <c r="N24" s="270">
        <f>SUM(N10:N23)/13</f>
        <v>49.434615384615391</v>
      </c>
      <c r="O24" s="270">
        <f t="shared" si="1"/>
        <v>4.1464285714285714</v>
      </c>
      <c r="P24" s="270">
        <f t="shared" si="1"/>
        <v>5.2571428571428571</v>
      </c>
      <c r="Q24" s="270">
        <f t="shared" si="1"/>
        <v>54.706428571428567</v>
      </c>
      <c r="R24" s="270">
        <f t="shared" si="1"/>
        <v>46.933571428571433</v>
      </c>
    </row>
    <row r="25" spans="1:843" ht="30" x14ac:dyDescent="0.25">
      <c r="A25" s="17">
        <f t="shared" si="0"/>
        <v>16</v>
      </c>
      <c r="B25" s="144" t="s">
        <v>200</v>
      </c>
      <c r="C25" s="145">
        <v>12.4</v>
      </c>
      <c r="D25" s="230">
        <v>12.03</v>
      </c>
      <c r="E25" s="230">
        <v>4.4000000000000004</v>
      </c>
      <c r="F25" s="230">
        <v>5.6</v>
      </c>
      <c r="G25" s="230">
        <v>2.2999999999999998</v>
      </c>
      <c r="H25" s="230">
        <v>1.37</v>
      </c>
      <c r="I25" s="230">
        <v>9.6999999999999993</v>
      </c>
      <c r="J25" s="230">
        <v>8.1999999999999993</v>
      </c>
      <c r="K25" s="230">
        <v>2.8</v>
      </c>
      <c r="L25" s="230">
        <v>2.9</v>
      </c>
      <c r="M25" s="230">
        <v>34.4</v>
      </c>
      <c r="N25" s="230">
        <v>37</v>
      </c>
      <c r="O25" s="232">
        <v>3.37</v>
      </c>
      <c r="P25" s="232">
        <v>4.8600000000000003</v>
      </c>
      <c r="Q25" s="232">
        <v>33</v>
      </c>
      <c r="R25" s="230">
        <v>19.5</v>
      </c>
    </row>
    <row r="26" spans="1:843" x14ac:dyDescent="0.25">
      <c r="A26" s="17">
        <f t="shared" si="0"/>
        <v>17</v>
      </c>
      <c r="B26" s="144" t="s">
        <v>201</v>
      </c>
      <c r="C26" s="145">
        <v>12.7</v>
      </c>
      <c r="D26" s="230">
        <v>14.2</v>
      </c>
      <c r="E26" s="230">
        <v>6.8</v>
      </c>
      <c r="F26" s="230">
        <v>8.1199999999999992</v>
      </c>
      <c r="G26" s="230">
        <v>2</v>
      </c>
      <c r="H26" s="230">
        <v>2</v>
      </c>
      <c r="I26" s="230">
        <v>6.3</v>
      </c>
      <c r="J26" s="230">
        <v>10.1</v>
      </c>
      <c r="K26" s="230">
        <v>3.4</v>
      </c>
      <c r="L26" s="230">
        <v>3.8</v>
      </c>
      <c r="M26" s="230">
        <v>17</v>
      </c>
      <c r="N26" s="230">
        <v>14.7</v>
      </c>
      <c r="O26" s="232">
        <v>2.7</v>
      </c>
      <c r="P26" s="232">
        <v>4.5</v>
      </c>
      <c r="Q26" s="232">
        <v>62.7</v>
      </c>
      <c r="R26" s="230">
        <v>37.9</v>
      </c>
    </row>
    <row r="27" spans="1:843" ht="30" x14ac:dyDescent="0.25">
      <c r="A27" s="17">
        <f t="shared" si="0"/>
        <v>18</v>
      </c>
      <c r="B27" s="144" t="s">
        <v>202</v>
      </c>
      <c r="C27" s="145">
        <v>12</v>
      </c>
      <c r="D27" s="230">
        <v>11.3</v>
      </c>
      <c r="E27" s="230">
        <v>4.5999999999999996</v>
      </c>
      <c r="F27" s="230">
        <v>5.0999999999999996</v>
      </c>
      <c r="G27" s="230">
        <v>2.6</v>
      </c>
      <c r="H27" s="230">
        <v>1.8</v>
      </c>
      <c r="I27" s="230">
        <v>9.3000000000000007</v>
      </c>
      <c r="J27" s="230">
        <v>8.9</v>
      </c>
      <c r="K27" s="230">
        <v>2.2999999999999998</v>
      </c>
      <c r="L27" s="208">
        <v>2.3199999999999998</v>
      </c>
      <c r="M27" s="230">
        <v>31.8</v>
      </c>
      <c r="N27" s="230">
        <v>17</v>
      </c>
      <c r="O27" s="232">
        <v>3.2</v>
      </c>
      <c r="P27" s="232">
        <v>3.9</v>
      </c>
      <c r="Q27" s="232">
        <v>57</v>
      </c>
      <c r="R27" s="230">
        <v>55.4</v>
      </c>
    </row>
    <row r="28" spans="1:843" x14ac:dyDescent="0.25">
      <c r="A28" s="17">
        <f t="shared" si="0"/>
        <v>19</v>
      </c>
      <c r="B28" s="158" t="s">
        <v>203</v>
      </c>
      <c r="C28" s="145">
        <v>15.7</v>
      </c>
      <c r="D28" s="230">
        <v>11.5</v>
      </c>
      <c r="E28" s="230">
        <v>8.1999999999999993</v>
      </c>
      <c r="F28" s="230">
        <v>6.1</v>
      </c>
      <c r="G28" s="230">
        <v>1.9</v>
      </c>
      <c r="H28" s="230">
        <v>2</v>
      </c>
      <c r="I28" s="230">
        <v>8.6</v>
      </c>
      <c r="J28" s="230">
        <v>10.3</v>
      </c>
      <c r="K28" s="230">
        <v>4.5</v>
      </c>
      <c r="L28" s="230">
        <v>3.5</v>
      </c>
      <c r="M28" s="230">
        <v>7</v>
      </c>
      <c r="N28" s="230">
        <v>10</v>
      </c>
      <c r="O28" s="232">
        <v>2</v>
      </c>
      <c r="P28" s="232">
        <v>2.2999999999999998</v>
      </c>
      <c r="Q28" s="232">
        <v>46</v>
      </c>
      <c r="R28" s="230">
        <v>48</v>
      </c>
    </row>
    <row r="29" spans="1:843" x14ac:dyDescent="0.25">
      <c r="A29" s="17">
        <f t="shared" si="0"/>
        <v>20</v>
      </c>
      <c r="B29" s="144" t="s">
        <v>204</v>
      </c>
      <c r="C29" s="201">
        <v>14.9</v>
      </c>
      <c r="D29" s="232">
        <v>12.98</v>
      </c>
      <c r="E29" s="232">
        <v>5.9</v>
      </c>
      <c r="F29" s="230">
        <v>5.0999999999999996</v>
      </c>
      <c r="G29" s="230">
        <v>2.2999999999999998</v>
      </c>
      <c r="H29" s="230">
        <v>2.5</v>
      </c>
      <c r="I29" s="230">
        <v>6.3</v>
      </c>
      <c r="J29" s="230">
        <v>6</v>
      </c>
      <c r="K29" s="230">
        <v>3.06</v>
      </c>
      <c r="L29" s="230">
        <v>2.39</v>
      </c>
      <c r="M29" s="230">
        <v>35</v>
      </c>
      <c r="N29" s="230">
        <v>22</v>
      </c>
      <c r="O29" s="232">
        <v>3.9</v>
      </c>
      <c r="P29" s="232">
        <v>3.19</v>
      </c>
      <c r="Q29" s="232">
        <v>59</v>
      </c>
      <c r="R29" s="232">
        <v>50.2</v>
      </c>
    </row>
    <row r="30" spans="1:843" ht="31.5" x14ac:dyDescent="0.25">
      <c r="A30" s="17">
        <f t="shared" si="0"/>
        <v>21</v>
      </c>
      <c r="B30" s="210" t="s">
        <v>205</v>
      </c>
      <c r="C30" s="145">
        <v>12.2</v>
      </c>
      <c r="D30" s="230">
        <v>14.9</v>
      </c>
      <c r="E30" s="230">
        <v>7.9</v>
      </c>
      <c r="F30" s="230">
        <v>9.6</v>
      </c>
      <c r="G30" s="230">
        <v>1.5</v>
      </c>
      <c r="H30" s="230">
        <v>1.6</v>
      </c>
      <c r="I30" s="230">
        <v>9.4</v>
      </c>
      <c r="J30" s="230">
        <v>8.6999999999999993</v>
      </c>
      <c r="K30" s="230">
        <v>6.1</v>
      </c>
      <c r="L30" s="230">
        <v>5.6</v>
      </c>
      <c r="M30" s="230">
        <v>9.1999999999999993</v>
      </c>
      <c r="N30" s="230">
        <v>10.8</v>
      </c>
      <c r="O30" s="232">
        <v>3.6</v>
      </c>
      <c r="P30" s="232">
        <v>4.5999999999999996</v>
      </c>
      <c r="Q30" s="232">
        <v>21.8</v>
      </c>
      <c r="R30" s="230">
        <v>32.200000000000003</v>
      </c>
    </row>
    <row r="31" spans="1:843" ht="30" x14ac:dyDescent="0.25">
      <c r="A31" s="229">
        <f t="shared" si="0"/>
        <v>22</v>
      </c>
      <c r="B31" s="144" t="s">
        <v>206</v>
      </c>
      <c r="C31" s="161">
        <v>8.1</v>
      </c>
      <c r="D31" s="230">
        <v>8.5</v>
      </c>
      <c r="E31" s="230">
        <v>2.6</v>
      </c>
      <c r="F31" s="230">
        <v>2.5</v>
      </c>
      <c r="G31" s="230">
        <v>2.1</v>
      </c>
      <c r="H31" s="230">
        <v>2</v>
      </c>
      <c r="I31" s="230">
        <v>7.5</v>
      </c>
      <c r="J31" s="230">
        <v>7.4</v>
      </c>
      <c r="K31" s="230">
        <v>2.7</v>
      </c>
      <c r="L31" s="208">
        <v>1.5</v>
      </c>
      <c r="M31" s="230">
        <v>11.1</v>
      </c>
      <c r="N31" s="230">
        <v>11.1</v>
      </c>
      <c r="O31" s="232">
        <v>4</v>
      </c>
      <c r="P31" s="273">
        <v>3.32</v>
      </c>
      <c r="Q31" s="232">
        <v>68.5</v>
      </c>
      <c r="R31" s="230">
        <v>64.7</v>
      </c>
    </row>
    <row r="32" spans="1:843" x14ac:dyDescent="0.25">
      <c r="A32" s="17">
        <f t="shared" si="0"/>
        <v>23</v>
      </c>
      <c r="B32" s="144" t="s">
        <v>207</v>
      </c>
      <c r="C32" s="145">
        <v>14</v>
      </c>
      <c r="D32" s="230">
        <v>15</v>
      </c>
      <c r="E32" s="230">
        <v>8</v>
      </c>
      <c r="F32" s="230">
        <v>13</v>
      </c>
      <c r="G32" s="230">
        <v>2.1</v>
      </c>
      <c r="H32" s="230">
        <v>1.5</v>
      </c>
      <c r="I32" s="230">
        <v>8</v>
      </c>
      <c r="J32" s="230">
        <v>9</v>
      </c>
      <c r="K32" s="230">
        <v>4</v>
      </c>
      <c r="L32" s="230">
        <v>4.8</v>
      </c>
      <c r="M32" s="230">
        <v>27</v>
      </c>
      <c r="N32" s="230">
        <v>28</v>
      </c>
      <c r="O32" s="232">
        <v>2.6</v>
      </c>
      <c r="P32" s="232">
        <v>2.6</v>
      </c>
      <c r="Q32" s="232">
        <v>47</v>
      </c>
      <c r="R32" s="232">
        <v>52.5</v>
      </c>
    </row>
    <row r="33" spans="1:18" ht="30" x14ac:dyDescent="0.25">
      <c r="A33" s="17">
        <f t="shared" si="0"/>
        <v>24</v>
      </c>
      <c r="B33" s="144" t="s">
        <v>208</v>
      </c>
      <c r="C33" s="145">
        <v>9</v>
      </c>
      <c r="D33" s="230">
        <v>11</v>
      </c>
      <c r="E33" s="230">
        <v>7.75</v>
      </c>
      <c r="F33" s="230">
        <v>8.1999999999999993</v>
      </c>
      <c r="G33" s="230">
        <v>1.23</v>
      </c>
      <c r="H33" s="230">
        <v>1.44</v>
      </c>
      <c r="I33" s="230">
        <v>4.5</v>
      </c>
      <c r="J33" s="230">
        <v>6</v>
      </c>
      <c r="K33" s="230">
        <v>3.63</v>
      </c>
      <c r="L33" s="232">
        <v>4.0999999999999996</v>
      </c>
      <c r="M33" s="230">
        <v>9</v>
      </c>
      <c r="N33" s="230">
        <v>15</v>
      </c>
      <c r="O33" s="232">
        <v>6.1</v>
      </c>
      <c r="P33" s="232">
        <v>4.5</v>
      </c>
      <c r="Q33" s="232">
        <v>43.4</v>
      </c>
      <c r="R33" s="232">
        <v>42.6</v>
      </c>
    </row>
    <row r="34" spans="1:18" x14ac:dyDescent="0.25">
      <c r="A34" s="17">
        <f t="shared" si="0"/>
        <v>25</v>
      </c>
      <c r="B34" s="144" t="s">
        <v>209</v>
      </c>
      <c r="C34" s="145">
        <v>6.6</v>
      </c>
      <c r="D34" s="230">
        <v>13</v>
      </c>
      <c r="E34" s="230">
        <v>4</v>
      </c>
      <c r="F34" s="230">
        <v>6.4</v>
      </c>
      <c r="G34" s="230">
        <v>1.7</v>
      </c>
      <c r="H34" s="230">
        <v>2.9</v>
      </c>
      <c r="I34" s="230">
        <v>3</v>
      </c>
      <c r="J34" s="230">
        <v>10.7</v>
      </c>
      <c r="K34" s="230">
        <v>1.8</v>
      </c>
      <c r="L34" s="208">
        <v>2.94</v>
      </c>
      <c r="M34" s="230">
        <v>67</v>
      </c>
      <c r="N34" s="230">
        <v>37</v>
      </c>
      <c r="O34" s="232">
        <v>2.4</v>
      </c>
      <c r="P34" s="232">
        <v>1.8</v>
      </c>
      <c r="Q34" s="232">
        <v>52.9</v>
      </c>
      <c r="R34" s="208">
        <v>46.12</v>
      </c>
    </row>
    <row r="35" spans="1:18" x14ac:dyDescent="0.25">
      <c r="A35" s="17">
        <f t="shared" si="0"/>
        <v>26</v>
      </c>
      <c r="B35" s="144" t="s">
        <v>210</v>
      </c>
      <c r="C35" s="145">
        <v>6.4</v>
      </c>
      <c r="D35" s="230">
        <v>7.4</v>
      </c>
      <c r="E35" s="230">
        <v>6.4</v>
      </c>
      <c r="F35" s="230">
        <v>7.1</v>
      </c>
      <c r="G35" s="230">
        <v>1.02</v>
      </c>
      <c r="H35" s="230">
        <v>1.1000000000000001</v>
      </c>
      <c r="I35" s="230">
        <v>2.8</v>
      </c>
      <c r="J35" s="230">
        <v>3.1</v>
      </c>
      <c r="K35" s="230">
        <v>2.8</v>
      </c>
      <c r="L35" s="230">
        <v>2.96</v>
      </c>
      <c r="M35" s="230">
        <v>9.8000000000000007</v>
      </c>
      <c r="N35" s="230">
        <v>7.1</v>
      </c>
      <c r="O35" s="232">
        <v>3.9</v>
      </c>
      <c r="P35" s="232">
        <v>4.4000000000000004</v>
      </c>
      <c r="Q35" s="232">
        <v>39.4</v>
      </c>
      <c r="R35" s="230">
        <v>42</v>
      </c>
    </row>
    <row r="36" spans="1:18" ht="30" x14ac:dyDescent="0.25">
      <c r="A36" s="17">
        <f t="shared" si="0"/>
        <v>27</v>
      </c>
      <c r="B36" s="144" t="s">
        <v>211</v>
      </c>
      <c r="C36" s="230">
        <v>9.3000000000000007</v>
      </c>
      <c r="D36" s="230">
        <v>7.2</v>
      </c>
      <c r="E36" s="230">
        <v>3.3</v>
      </c>
      <c r="F36" s="230">
        <v>6.1</v>
      </c>
      <c r="G36" s="230">
        <v>2.6</v>
      </c>
      <c r="H36" s="230">
        <v>1.2</v>
      </c>
      <c r="I36" s="230">
        <v>4.8</v>
      </c>
      <c r="J36" s="230">
        <v>4.5</v>
      </c>
      <c r="K36" s="230">
        <v>1.8</v>
      </c>
      <c r="L36" s="230">
        <v>3.8</v>
      </c>
      <c r="M36" s="230">
        <v>2.7</v>
      </c>
      <c r="N36" s="230">
        <v>2.2999999999999998</v>
      </c>
      <c r="O36" s="232">
        <v>3.5</v>
      </c>
      <c r="P36" s="232">
        <v>11.9</v>
      </c>
      <c r="Q36" s="230">
        <v>90.2</v>
      </c>
      <c r="R36" s="230">
        <v>62.3</v>
      </c>
    </row>
    <row r="37" spans="1:18" x14ac:dyDescent="0.25">
      <c r="A37" s="229">
        <f t="shared" si="0"/>
        <v>28</v>
      </c>
      <c r="B37" s="144" t="s">
        <v>212</v>
      </c>
      <c r="C37" s="145">
        <v>9</v>
      </c>
      <c r="D37" s="230">
        <v>8.5</v>
      </c>
      <c r="E37" s="230">
        <v>3.9</v>
      </c>
      <c r="F37" s="230">
        <v>3.8</v>
      </c>
      <c r="G37" s="230">
        <v>2.2999999999999998</v>
      </c>
      <c r="H37" s="230">
        <v>2.2999999999999998</v>
      </c>
      <c r="I37" s="230">
        <v>9.3000000000000007</v>
      </c>
      <c r="J37" s="230">
        <v>8.8000000000000007</v>
      </c>
      <c r="K37" s="230">
        <v>4</v>
      </c>
      <c r="L37" s="230">
        <v>3.9</v>
      </c>
      <c r="M37" s="230">
        <v>0</v>
      </c>
      <c r="N37" s="230">
        <v>0</v>
      </c>
      <c r="O37" s="232">
        <v>4</v>
      </c>
      <c r="P37" s="232">
        <v>4</v>
      </c>
      <c r="Q37" s="232">
        <v>57.4</v>
      </c>
      <c r="R37" s="230">
        <v>55.8</v>
      </c>
    </row>
    <row r="38" spans="1:18" ht="30" x14ac:dyDescent="0.25">
      <c r="A38" s="17">
        <f t="shared" si="0"/>
        <v>29</v>
      </c>
      <c r="B38" s="158" t="s">
        <v>213</v>
      </c>
      <c r="C38" s="145">
        <v>7</v>
      </c>
      <c r="D38" s="230">
        <v>8.5</v>
      </c>
      <c r="E38" s="230">
        <v>5</v>
      </c>
      <c r="F38" s="230">
        <v>5.3</v>
      </c>
      <c r="G38" s="230">
        <v>1.4</v>
      </c>
      <c r="H38" s="230">
        <v>1.6</v>
      </c>
      <c r="I38" s="230">
        <v>3.7</v>
      </c>
      <c r="J38" s="230">
        <v>3.5</v>
      </c>
      <c r="K38" s="230">
        <v>2.6</v>
      </c>
      <c r="L38" s="230">
        <v>2.2000000000000002</v>
      </c>
      <c r="M38" s="230">
        <v>89.3</v>
      </c>
      <c r="N38" s="230">
        <v>92</v>
      </c>
      <c r="O38" s="232">
        <v>14</v>
      </c>
      <c r="P38" s="232">
        <v>22.4</v>
      </c>
      <c r="Q38" s="232">
        <v>49</v>
      </c>
      <c r="R38" s="230">
        <v>56</v>
      </c>
    </row>
    <row r="39" spans="1:18" x14ac:dyDescent="0.25">
      <c r="A39" s="17">
        <f t="shared" si="0"/>
        <v>30</v>
      </c>
      <c r="B39" s="144" t="s">
        <v>214</v>
      </c>
      <c r="C39" s="145">
        <v>29</v>
      </c>
      <c r="D39" s="230">
        <v>34.5</v>
      </c>
      <c r="E39" s="230">
        <v>5</v>
      </c>
      <c r="F39" s="230">
        <v>4.5</v>
      </c>
      <c r="G39" s="230">
        <v>1</v>
      </c>
      <c r="H39" s="230">
        <v>0.6</v>
      </c>
      <c r="I39" s="230">
        <v>3.5</v>
      </c>
      <c r="J39" s="230">
        <v>1.6</v>
      </c>
      <c r="K39" s="230">
        <v>4</v>
      </c>
      <c r="L39" s="230">
        <v>3.18</v>
      </c>
      <c r="M39" s="230">
        <v>4.8</v>
      </c>
      <c r="N39" s="230">
        <v>3.2</v>
      </c>
      <c r="O39" s="232">
        <v>9</v>
      </c>
      <c r="P39" s="232">
        <v>7.7</v>
      </c>
      <c r="Q39" s="232">
        <v>2.2000000000000002</v>
      </c>
      <c r="R39" s="230">
        <v>49.8</v>
      </c>
    </row>
    <row r="40" spans="1:18" x14ac:dyDescent="0.25">
      <c r="A40" s="17">
        <f t="shared" si="0"/>
        <v>31</v>
      </c>
      <c r="B40" s="144" t="s">
        <v>215</v>
      </c>
      <c r="C40" s="145">
        <v>12.7</v>
      </c>
      <c r="D40" s="230">
        <v>12.9</v>
      </c>
      <c r="E40" s="230">
        <v>4.4000000000000004</v>
      </c>
      <c r="F40" s="230"/>
      <c r="G40" s="230">
        <v>2.9</v>
      </c>
      <c r="H40" s="230"/>
      <c r="I40" s="230">
        <v>0.8</v>
      </c>
      <c r="J40" s="230"/>
      <c r="K40" s="230">
        <v>0.2</v>
      </c>
      <c r="L40" s="230"/>
      <c r="M40" s="212">
        <v>0.54</v>
      </c>
      <c r="N40" s="230"/>
      <c r="O40" s="232">
        <v>5.6</v>
      </c>
      <c r="P40" s="231"/>
      <c r="Q40" s="274">
        <v>28.3</v>
      </c>
      <c r="R40" s="230"/>
    </row>
    <row r="41" spans="1:18" x14ac:dyDescent="0.25">
      <c r="A41" s="17">
        <f t="shared" si="0"/>
        <v>32</v>
      </c>
      <c r="B41" s="135" t="s">
        <v>216</v>
      </c>
      <c r="C41" s="246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</row>
    <row r="42" spans="1:18" ht="30" x14ac:dyDescent="0.25">
      <c r="A42" s="17">
        <f t="shared" si="0"/>
        <v>33</v>
      </c>
      <c r="B42" s="135" t="s">
        <v>217</v>
      </c>
      <c r="C42" s="246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</row>
    <row r="43" spans="1:18" x14ac:dyDescent="0.25">
      <c r="A43" s="17">
        <f t="shared" si="0"/>
        <v>34</v>
      </c>
      <c r="B43" s="144" t="s">
        <v>218</v>
      </c>
      <c r="C43" s="145"/>
      <c r="D43" s="230">
        <v>7</v>
      </c>
      <c r="E43" s="230"/>
      <c r="F43" s="230">
        <v>2.87</v>
      </c>
      <c r="G43" s="230"/>
      <c r="H43" s="230">
        <v>3</v>
      </c>
      <c r="I43" s="230"/>
      <c r="J43" s="230">
        <v>7</v>
      </c>
      <c r="K43" s="230"/>
      <c r="L43" s="230">
        <v>2.7</v>
      </c>
      <c r="M43" s="230"/>
      <c r="N43" s="230"/>
      <c r="O43" s="231"/>
      <c r="P43" s="231"/>
      <c r="Q43" s="232"/>
      <c r="R43" s="230">
        <v>85.45</v>
      </c>
    </row>
    <row r="44" spans="1:18" ht="30" x14ac:dyDescent="0.25">
      <c r="A44" s="17">
        <f t="shared" si="0"/>
        <v>35</v>
      </c>
      <c r="B44" s="144" t="s">
        <v>219</v>
      </c>
      <c r="C44" s="145">
        <v>3.2</v>
      </c>
      <c r="D44" s="230">
        <v>2</v>
      </c>
      <c r="E44" s="230">
        <v>2.14</v>
      </c>
      <c r="F44" s="232">
        <v>4</v>
      </c>
      <c r="G44" s="230">
        <v>1.23</v>
      </c>
      <c r="H44" s="230">
        <v>5.36</v>
      </c>
      <c r="I44" s="230">
        <v>3.3</v>
      </c>
      <c r="J44" s="230">
        <v>10.48</v>
      </c>
      <c r="K44" s="230">
        <v>2.7</v>
      </c>
      <c r="L44" s="232">
        <v>1.95</v>
      </c>
      <c r="M44" s="231">
        <v>40</v>
      </c>
      <c r="N44" s="231">
        <v>50</v>
      </c>
      <c r="O44" s="232">
        <v>10</v>
      </c>
      <c r="P44" s="232">
        <v>5.5</v>
      </c>
      <c r="Q44" s="232">
        <v>4.5</v>
      </c>
      <c r="R44" s="230">
        <v>2.6</v>
      </c>
    </row>
    <row r="45" spans="1:18" ht="25.5" x14ac:dyDescent="0.25">
      <c r="A45" s="17">
        <f t="shared" si="0"/>
        <v>36</v>
      </c>
      <c r="B45" s="194" t="s">
        <v>220</v>
      </c>
      <c r="C45" s="145">
        <v>4</v>
      </c>
      <c r="D45" s="230">
        <v>3</v>
      </c>
      <c r="E45" s="230">
        <v>6</v>
      </c>
      <c r="F45" s="230">
        <v>6</v>
      </c>
      <c r="G45" s="230">
        <v>0.5</v>
      </c>
      <c r="H45" s="230">
        <v>1</v>
      </c>
      <c r="I45" s="230">
        <v>2</v>
      </c>
      <c r="J45" s="230">
        <v>2</v>
      </c>
      <c r="K45" s="230">
        <v>5</v>
      </c>
      <c r="L45" s="230">
        <v>1.43</v>
      </c>
      <c r="M45" s="151">
        <v>15</v>
      </c>
      <c r="N45" s="151">
        <v>20</v>
      </c>
      <c r="O45" s="232">
        <v>2.6</v>
      </c>
      <c r="P45" s="232">
        <v>2.6</v>
      </c>
      <c r="Q45" s="151">
        <v>24</v>
      </c>
      <c r="R45" s="151">
        <v>31.9</v>
      </c>
    </row>
    <row r="46" spans="1:18" ht="30" x14ac:dyDescent="0.25">
      <c r="A46" s="17">
        <f t="shared" si="0"/>
        <v>37</v>
      </c>
      <c r="B46" s="135" t="s">
        <v>221</v>
      </c>
      <c r="C46" s="246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</row>
    <row r="47" spans="1:18" ht="45" x14ac:dyDescent="0.25">
      <c r="A47" s="17">
        <f t="shared" si="0"/>
        <v>38</v>
      </c>
      <c r="B47" s="144" t="s">
        <v>222</v>
      </c>
      <c r="C47" s="241">
        <v>6.7</v>
      </c>
      <c r="D47" s="230"/>
      <c r="E47" s="230">
        <v>6</v>
      </c>
      <c r="F47" s="230"/>
      <c r="G47" s="230">
        <v>1.1000000000000001</v>
      </c>
      <c r="H47" s="230"/>
      <c r="I47" s="230">
        <v>5.2</v>
      </c>
      <c r="J47" s="230"/>
      <c r="K47" s="230">
        <v>3</v>
      </c>
      <c r="L47" s="230"/>
      <c r="M47" s="230">
        <v>2.2000000000000002</v>
      </c>
      <c r="N47" s="230"/>
      <c r="O47" s="232">
        <v>1.64</v>
      </c>
      <c r="P47" s="231"/>
      <c r="Q47" s="232">
        <v>43.75</v>
      </c>
      <c r="R47" s="230"/>
    </row>
    <row r="48" spans="1:18" ht="31.5" x14ac:dyDescent="0.25">
      <c r="A48" s="17">
        <f t="shared" si="0"/>
        <v>39</v>
      </c>
      <c r="B48" s="210" t="s">
        <v>223</v>
      </c>
      <c r="C48" s="145">
        <v>16.399999999999999</v>
      </c>
      <c r="D48" s="230">
        <v>18.7</v>
      </c>
      <c r="E48" s="230">
        <v>4.3</v>
      </c>
      <c r="F48" s="230">
        <v>5.2</v>
      </c>
      <c r="G48" s="230">
        <v>3.8</v>
      </c>
      <c r="H48" s="230">
        <v>3.6</v>
      </c>
      <c r="I48" s="230">
        <v>6.4</v>
      </c>
      <c r="J48" s="230">
        <v>7.4</v>
      </c>
      <c r="K48" s="230">
        <v>1.7</v>
      </c>
      <c r="L48" s="230">
        <v>2.0499999999999998</v>
      </c>
      <c r="M48" s="230">
        <v>7.7</v>
      </c>
      <c r="N48" s="230">
        <v>15.2</v>
      </c>
      <c r="O48" s="232">
        <v>3.4</v>
      </c>
      <c r="P48" s="232">
        <v>2.7</v>
      </c>
      <c r="Q48" s="232">
        <v>46.4</v>
      </c>
      <c r="R48" s="230">
        <v>40.4</v>
      </c>
    </row>
    <row r="49" spans="1:20" ht="90" x14ac:dyDescent="0.25">
      <c r="A49" s="17">
        <f t="shared" si="0"/>
        <v>40</v>
      </c>
      <c r="B49" s="144" t="s">
        <v>224</v>
      </c>
      <c r="C49" s="145">
        <v>16.100000000000001</v>
      </c>
      <c r="D49" s="230">
        <v>16.3</v>
      </c>
      <c r="E49" s="230">
        <v>3.76</v>
      </c>
      <c r="F49" s="230">
        <v>3.1</v>
      </c>
      <c r="G49" s="230">
        <v>4.28</v>
      </c>
      <c r="H49" s="230">
        <v>5.0999999999999996</v>
      </c>
      <c r="I49" s="230">
        <v>2.7</v>
      </c>
      <c r="J49" s="230">
        <v>11.5</v>
      </c>
      <c r="K49" s="230">
        <v>2.4</v>
      </c>
      <c r="L49" s="230">
        <v>2.1</v>
      </c>
      <c r="M49" s="230">
        <v>24.6</v>
      </c>
      <c r="N49" s="230">
        <v>16</v>
      </c>
      <c r="O49" s="232">
        <v>2</v>
      </c>
      <c r="P49" s="232">
        <v>3</v>
      </c>
      <c r="Q49" s="232">
        <v>60.97</v>
      </c>
      <c r="R49" s="230">
        <v>68</v>
      </c>
      <c r="S49" s="226" t="s">
        <v>299</v>
      </c>
      <c r="T49" s="225">
        <v>29.8</v>
      </c>
    </row>
    <row r="50" spans="1:20" ht="30" x14ac:dyDescent="0.25">
      <c r="A50" s="17">
        <f t="shared" si="0"/>
        <v>41</v>
      </c>
      <c r="B50" s="144" t="s">
        <v>225</v>
      </c>
      <c r="C50" s="145">
        <v>10.3</v>
      </c>
      <c r="D50" s="230">
        <v>10.199999999999999</v>
      </c>
      <c r="E50" s="230">
        <v>4.5</v>
      </c>
      <c r="F50" s="230">
        <v>6.55</v>
      </c>
      <c r="G50" s="230">
        <v>2.2999999999999998</v>
      </c>
      <c r="H50" s="230">
        <v>3.95</v>
      </c>
      <c r="I50" s="230">
        <v>4.5999999999999996</v>
      </c>
      <c r="J50" s="230">
        <v>4.25</v>
      </c>
      <c r="K50" s="230">
        <v>2</v>
      </c>
      <c r="L50" s="230">
        <v>2.71</v>
      </c>
      <c r="M50" s="230">
        <v>3.9</v>
      </c>
      <c r="N50" s="230">
        <v>3.8</v>
      </c>
      <c r="O50" s="232">
        <v>2</v>
      </c>
      <c r="P50" s="232">
        <v>3</v>
      </c>
      <c r="Q50" s="232">
        <v>39</v>
      </c>
      <c r="R50" s="230">
        <v>38.200000000000003</v>
      </c>
    </row>
    <row r="51" spans="1:20" ht="30" x14ac:dyDescent="0.25">
      <c r="A51" s="17">
        <f t="shared" si="0"/>
        <v>42</v>
      </c>
      <c r="B51" s="144" t="s">
        <v>226</v>
      </c>
      <c r="C51" s="145">
        <v>9</v>
      </c>
      <c r="D51" s="230">
        <v>8</v>
      </c>
      <c r="E51" s="230">
        <v>6</v>
      </c>
      <c r="F51" s="230">
        <v>5.6</v>
      </c>
      <c r="G51" s="230">
        <v>2</v>
      </c>
      <c r="H51" s="230">
        <v>2</v>
      </c>
      <c r="I51" s="230">
        <v>5</v>
      </c>
      <c r="J51" s="230">
        <v>5</v>
      </c>
      <c r="K51" s="230">
        <v>3</v>
      </c>
      <c r="L51" s="230">
        <v>2.4</v>
      </c>
      <c r="M51" s="230">
        <v>1</v>
      </c>
      <c r="N51" s="230">
        <v>1</v>
      </c>
      <c r="O51" s="232">
        <v>6.6</v>
      </c>
      <c r="P51" s="232">
        <v>8.8000000000000007</v>
      </c>
      <c r="Q51" s="232">
        <v>40</v>
      </c>
      <c r="R51" s="232">
        <v>53.3</v>
      </c>
    </row>
    <row r="52" spans="1:20" x14ac:dyDescent="0.25">
      <c r="A52" s="17">
        <f t="shared" si="0"/>
        <v>43</v>
      </c>
      <c r="B52" s="144" t="s">
        <v>227</v>
      </c>
      <c r="C52" s="145">
        <v>10.98</v>
      </c>
      <c r="D52" s="230">
        <v>8.27</v>
      </c>
      <c r="E52" s="232">
        <v>14.23</v>
      </c>
      <c r="F52" s="232">
        <v>12.1</v>
      </c>
      <c r="G52" s="230">
        <v>0.77</v>
      </c>
      <c r="H52" s="230">
        <v>0.68</v>
      </c>
      <c r="I52" s="232">
        <v>4.9000000000000004</v>
      </c>
      <c r="J52" s="232">
        <v>4.4400000000000004</v>
      </c>
      <c r="K52" s="232">
        <v>6.36</v>
      </c>
      <c r="L52" s="231" t="s">
        <v>313</v>
      </c>
      <c r="M52" s="230"/>
      <c r="N52" s="230"/>
      <c r="O52" s="232">
        <v>2.4300000000000002</v>
      </c>
      <c r="P52" s="232">
        <v>3.12</v>
      </c>
      <c r="Q52" s="232">
        <v>15.81</v>
      </c>
      <c r="R52" s="230">
        <v>15.05</v>
      </c>
    </row>
    <row r="53" spans="1:20" ht="30" x14ac:dyDescent="0.25">
      <c r="A53" s="17">
        <f t="shared" si="0"/>
        <v>44</v>
      </c>
      <c r="B53" s="144" t="s">
        <v>228</v>
      </c>
      <c r="C53" s="145">
        <v>12.5</v>
      </c>
      <c r="D53" s="230">
        <v>14.8</v>
      </c>
      <c r="E53" s="230">
        <v>4.4000000000000004</v>
      </c>
      <c r="F53" s="230">
        <v>4.3</v>
      </c>
      <c r="G53" s="230">
        <v>3.65</v>
      </c>
      <c r="H53" s="230">
        <v>3.46</v>
      </c>
      <c r="I53" s="230">
        <v>4.75</v>
      </c>
      <c r="J53" s="230">
        <v>5.53</v>
      </c>
      <c r="K53" s="230">
        <v>1.3</v>
      </c>
      <c r="L53" s="230">
        <v>1.6</v>
      </c>
      <c r="M53" s="230">
        <v>29.9</v>
      </c>
      <c r="N53" s="230">
        <v>26.2</v>
      </c>
      <c r="O53" s="232">
        <v>2.72</v>
      </c>
      <c r="P53" s="232">
        <v>4.51</v>
      </c>
      <c r="Q53" s="232">
        <v>35.200000000000003</v>
      </c>
      <c r="R53" s="230">
        <v>37.5</v>
      </c>
    </row>
    <row r="54" spans="1:20" x14ac:dyDescent="0.25">
      <c r="A54" s="17">
        <f t="shared" si="0"/>
        <v>45</v>
      </c>
      <c r="B54" s="158" t="s">
        <v>229</v>
      </c>
      <c r="C54" s="145">
        <v>12</v>
      </c>
      <c r="D54" s="230">
        <v>12</v>
      </c>
      <c r="E54" s="230">
        <v>4</v>
      </c>
      <c r="F54" s="230">
        <v>3</v>
      </c>
      <c r="G54" s="230">
        <v>2</v>
      </c>
      <c r="H54" s="230">
        <v>2.2999999999999998</v>
      </c>
      <c r="I54" s="230">
        <v>5</v>
      </c>
      <c r="J54" s="230">
        <v>5</v>
      </c>
      <c r="K54" s="230">
        <v>3</v>
      </c>
      <c r="L54" s="230">
        <v>2.2999999999999998</v>
      </c>
      <c r="M54" s="230">
        <v>38</v>
      </c>
      <c r="N54" s="230">
        <v>32</v>
      </c>
      <c r="O54" s="232">
        <v>3</v>
      </c>
      <c r="P54" s="273">
        <v>3</v>
      </c>
      <c r="Q54" s="232">
        <v>73.400000000000006</v>
      </c>
      <c r="R54" s="230">
        <v>71</v>
      </c>
    </row>
    <row r="55" spans="1:20" ht="30" x14ac:dyDescent="0.25">
      <c r="A55" s="17">
        <f t="shared" si="0"/>
        <v>46</v>
      </c>
      <c r="B55" s="135" t="s">
        <v>230</v>
      </c>
      <c r="C55" s="246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</row>
    <row r="56" spans="1:20" ht="45" x14ac:dyDescent="0.25">
      <c r="A56" s="17">
        <f t="shared" si="0"/>
        <v>47</v>
      </c>
      <c r="B56" s="142" t="s">
        <v>298</v>
      </c>
      <c r="C56" s="145">
        <v>0.4</v>
      </c>
      <c r="D56" s="230">
        <v>1</v>
      </c>
      <c r="E56" s="230">
        <v>1</v>
      </c>
      <c r="F56" s="230">
        <v>3</v>
      </c>
      <c r="G56" s="230">
        <v>0.5</v>
      </c>
      <c r="H56" s="230">
        <v>0.5</v>
      </c>
      <c r="I56" s="230">
        <v>0.5</v>
      </c>
      <c r="J56" s="230">
        <v>0.5</v>
      </c>
      <c r="K56" s="230">
        <v>1</v>
      </c>
      <c r="L56" s="230">
        <v>1</v>
      </c>
      <c r="M56" s="230"/>
      <c r="N56" s="230"/>
      <c r="O56" s="231"/>
      <c r="P56" s="231"/>
      <c r="Q56" s="232">
        <v>36</v>
      </c>
      <c r="R56" s="230">
        <v>77</v>
      </c>
    </row>
    <row r="57" spans="1:20" ht="30" x14ac:dyDescent="0.25">
      <c r="A57" s="17">
        <f t="shared" si="0"/>
        <v>48</v>
      </c>
      <c r="B57" s="158" t="s">
        <v>231</v>
      </c>
      <c r="C57" s="145">
        <v>8</v>
      </c>
      <c r="D57" s="230">
        <v>8</v>
      </c>
      <c r="E57" s="230">
        <v>2</v>
      </c>
      <c r="F57" s="230">
        <v>2</v>
      </c>
      <c r="G57" s="230">
        <v>4</v>
      </c>
      <c r="H57" s="230">
        <v>4</v>
      </c>
      <c r="I57" s="230">
        <v>5</v>
      </c>
      <c r="J57" s="230">
        <v>5</v>
      </c>
      <c r="K57" s="230">
        <v>1.4</v>
      </c>
      <c r="L57" s="230">
        <v>1.1399999999999999</v>
      </c>
      <c r="M57" s="151">
        <v>85</v>
      </c>
      <c r="N57" s="151">
        <v>84</v>
      </c>
      <c r="O57" s="232">
        <v>4</v>
      </c>
      <c r="P57" s="232">
        <v>3.67</v>
      </c>
      <c r="Q57" s="151">
        <v>81</v>
      </c>
      <c r="R57" s="151">
        <v>95</v>
      </c>
    </row>
    <row r="58" spans="1:20" ht="30" x14ac:dyDescent="0.25">
      <c r="A58" s="17">
        <f t="shared" si="0"/>
        <v>49</v>
      </c>
      <c r="B58" s="144" t="s">
        <v>232</v>
      </c>
      <c r="C58" s="241">
        <v>37.799999999999997</v>
      </c>
      <c r="D58" s="230">
        <v>5</v>
      </c>
      <c r="E58" s="215">
        <v>5</v>
      </c>
      <c r="F58" s="215">
        <v>7</v>
      </c>
      <c r="G58" s="215">
        <v>4.5</v>
      </c>
      <c r="H58" s="215">
        <v>3</v>
      </c>
      <c r="I58" s="215">
        <v>12.8</v>
      </c>
      <c r="J58" s="215">
        <v>5.5</v>
      </c>
      <c r="K58" s="215">
        <v>2.8</v>
      </c>
      <c r="L58" s="215">
        <v>1.8</v>
      </c>
      <c r="M58" s="191">
        <v>100</v>
      </c>
      <c r="N58" s="191">
        <v>100</v>
      </c>
      <c r="O58" s="191">
        <v>8</v>
      </c>
      <c r="P58" s="191">
        <v>10</v>
      </c>
      <c r="Q58" s="215">
        <v>29.3</v>
      </c>
      <c r="R58" s="215">
        <v>1.69</v>
      </c>
    </row>
    <row r="59" spans="1:20" ht="30" x14ac:dyDescent="0.25">
      <c r="A59" s="17">
        <f t="shared" si="0"/>
        <v>50</v>
      </c>
      <c r="B59" s="144" t="s">
        <v>233</v>
      </c>
      <c r="C59" s="145">
        <v>3</v>
      </c>
      <c r="D59" s="230">
        <v>3.46</v>
      </c>
      <c r="E59" s="230">
        <v>1</v>
      </c>
      <c r="F59" s="230">
        <v>10.08</v>
      </c>
      <c r="G59" s="230">
        <v>3</v>
      </c>
      <c r="H59" s="230">
        <v>0.34</v>
      </c>
      <c r="I59" s="230">
        <v>1</v>
      </c>
      <c r="J59" s="230">
        <v>2.2200000000000002</v>
      </c>
      <c r="K59" s="230">
        <v>1</v>
      </c>
      <c r="L59" s="230">
        <v>6.47</v>
      </c>
      <c r="M59" s="230"/>
      <c r="N59" s="155"/>
      <c r="O59" s="155"/>
      <c r="P59" s="155"/>
      <c r="Q59" s="155"/>
      <c r="R59" s="155"/>
    </row>
    <row r="60" spans="1:20" s="32" customFormat="1" ht="45" x14ac:dyDescent="0.25">
      <c r="A60" s="17">
        <v>53</v>
      </c>
      <c r="B60" s="143" t="s">
        <v>237</v>
      </c>
      <c r="C60" s="145"/>
      <c r="D60" s="230">
        <v>21.25</v>
      </c>
      <c r="E60" s="230"/>
      <c r="F60" s="230">
        <v>4.4000000000000004</v>
      </c>
      <c r="G60" s="230"/>
      <c r="H60" s="230">
        <v>4.8</v>
      </c>
      <c r="I60" s="230"/>
      <c r="J60" s="230">
        <v>16.45</v>
      </c>
      <c r="K60" s="230"/>
      <c r="L60" s="230">
        <v>3.42</v>
      </c>
      <c r="M60" s="230"/>
      <c r="N60" s="230"/>
      <c r="O60" s="231"/>
      <c r="P60" s="231" t="s">
        <v>238</v>
      </c>
      <c r="Q60" s="232"/>
      <c r="R60" s="230">
        <v>50.8</v>
      </c>
    </row>
    <row r="61" spans="1:20" ht="28.5" x14ac:dyDescent="0.25">
      <c r="A61" s="140"/>
      <c r="B61" s="136" t="s">
        <v>234</v>
      </c>
      <c r="C61" s="270">
        <f>SUM(C25:C60)/32</f>
        <v>10.668125</v>
      </c>
      <c r="D61" s="270">
        <f>SUM(D25:D60)/31</f>
        <v>11.044838709677419</v>
      </c>
      <c r="E61" s="270">
        <f t="shared" ref="E61:R61" si="2">SUM(E25:E60)/31</f>
        <v>4.9187096774193551</v>
      </c>
      <c r="F61" s="270">
        <f t="shared" si="2"/>
        <v>5.6683870967741941</v>
      </c>
      <c r="G61" s="270">
        <f t="shared" si="2"/>
        <v>2.0832258064516127</v>
      </c>
      <c r="H61" s="270">
        <f>SUM(H25:H60)/30</f>
        <v>2.2999999999999998</v>
      </c>
      <c r="I61" s="270">
        <f t="shared" si="2"/>
        <v>5.1822580645161294</v>
      </c>
      <c r="J61" s="270">
        <f t="shared" si="2"/>
        <v>6.4216129032258049</v>
      </c>
      <c r="K61" s="270">
        <f t="shared" si="2"/>
        <v>2.7854838709677416</v>
      </c>
      <c r="L61" s="270">
        <f t="shared" si="2"/>
        <v>2.6761290322580642</v>
      </c>
      <c r="M61" s="270">
        <f t="shared" si="2"/>
        <v>22.675483870967742</v>
      </c>
      <c r="N61" s="270">
        <f>SUM(N25:N60)/24</f>
        <v>27.308333333333334</v>
      </c>
      <c r="O61" s="270">
        <f t="shared" si="2"/>
        <v>3.943870967741935</v>
      </c>
      <c r="P61" s="270">
        <f t="shared" si="2"/>
        <v>4.3829032258064515</v>
      </c>
      <c r="Q61" s="270">
        <f t="shared" si="2"/>
        <v>41.520322580645164</v>
      </c>
      <c r="R61" s="270">
        <f t="shared" si="2"/>
        <v>44.609999999999992</v>
      </c>
      <c r="S61" s="271"/>
    </row>
    <row r="62" spans="1:20" x14ac:dyDescent="0.25">
      <c r="A62" s="141"/>
      <c r="B62" s="137" t="s">
        <v>235</v>
      </c>
      <c r="C62" s="272">
        <f>(C61+C24)/2</f>
        <v>12.465133928571429</v>
      </c>
      <c r="D62" s="272">
        <f t="shared" ref="D62:R62" si="3">(D61+D24)/2</f>
        <v>12.410990783410139</v>
      </c>
      <c r="E62" s="272">
        <f t="shared" si="3"/>
        <v>5.2050691244239635</v>
      </c>
      <c r="F62" s="272">
        <f t="shared" si="3"/>
        <v>6.6313364055299546</v>
      </c>
      <c r="G62" s="272">
        <f t="shared" si="3"/>
        <v>2.5130414746543774</v>
      </c>
      <c r="H62" s="272">
        <f t="shared" si="3"/>
        <v>2.3085714285714287</v>
      </c>
      <c r="I62" s="272">
        <f t="shared" si="3"/>
        <v>8.0529147465437791</v>
      </c>
      <c r="J62" s="272">
        <f t="shared" si="3"/>
        <v>8.7265207373271885</v>
      </c>
      <c r="K62" s="272">
        <f t="shared" si="3"/>
        <v>3.4527419354838704</v>
      </c>
      <c r="L62" s="272">
        <f t="shared" si="3"/>
        <v>4.0787788018433178</v>
      </c>
      <c r="M62" s="272">
        <f t="shared" si="3"/>
        <v>36.281203473945411</v>
      </c>
      <c r="N62" s="272">
        <f t="shared" si="3"/>
        <v>38.371474358974361</v>
      </c>
      <c r="O62" s="272">
        <f t="shared" si="3"/>
        <v>4.0451497695852527</v>
      </c>
      <c r="P62" s="272">
        <f t="shared" si="3"/>
        <v>4.8200230414746539</v>
      </c>
      <c r="Q62" s="272">
        <f t="shared" si="3"/>
        <v>48.113375576036866</v>
      </c>
      <c r="R62" s="272">
        <f t="shared" si="3"/>
        <v>45.771785714285713</v>
      </c>
    </row>
  </sheetData>
  <mergeCells count="14">
    <mergeCell ref="O7:P7"/>
    <mergeCell ref="Q7:R7"/>
    <mergeCell ref="P1:R1"/>
    <mergeCell ref="B3:N3"/>
    <mergeCell ref="A5:A8"/>
    <mergeCell ref="B5:B8"/>
    <mergeCell ref="C7:D7"/>
    <mergeCell ref="C5:R5"/>
    <mergeCell ref="C6:R6"/>
    <mergeCell ref="E7:F7"/>
    <mergeCell ref="G7:H7"/>
    <mergeCell ref="I7:J7"/>
    <mergeCell ref="K7:L7"/>
    <mergeCell ref="M7:N7"/>
  </mergeCells>
  <pageMargins left="0" right="0" top="0" bottom="0.74803149606299213" header="0" footer="0.31496062992125984"/>
  <pageSetup paperSize="9" scale="80" orientation="landscape" r:id="rId1"/>
  <ignoredErrors>
    <ignoredError sqref="Q19" twoDigitTextYear="1"/>
    <ignoredError sqref="L52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Z62"/>
  <sheetViews>
    <sheetView workbookViewId="0">
      <pane xSplit="2" ySplit="9" topLeftCell="C17" activePane="bottomRight" state="frozen"/>
      <selection pane="topRight" activeCell="C1" sqref="C1"/>
      <selection pane="bottomLeft" activeCell="A10" sqref="A10"/>
      <selection pane="bottomRight" activeCell="X10" sqref="X10:X23"/>
    </sheetView>
  </sheetViews>
  <sheetFormatPr defaultRowHeight="15" x14ac:dyDescent="0.25"/>
  <cols>
    <col min="1" max="1" width="4.42578125" customWidth="1"/>
    <col min="2" max="2" width="36.42578125" style="74" customWidth="1"/>
    <col min="3" max="3" width="7.7109375" style="74" customWidth="1"/>
    <col min="4" max="4" width="7.42578125" customWidth="1"/>
    <col min="5" max="5" width="7.42578125" style="32" customWidth="1"/>
    <col min="6" max="6" width="7.28515625" customWidth="1"/>
    <col min="7" max="7" width="9" customWidth="1"/>
    <col min="8" max="8" width="9.7109375" style="32" customWidth="1"/>
    <col min="9" max="9" width="7" style="32" customWidth="1"/>
    <col min="10" max="10" width="6.42578125" customWidth="1"/>
    <col min="11" max="11" width="7" style="32" customWidth="1"/>
    <col min="12" max="12" width="6.5703125" customWidth="1"/>
    <col min="13" max="13" width="6.42578125" style="32" customWidth="1"/>
    <col min="14" max="14" width="7.42578125" customWidth="1"/>
    <col min="15" max="15" width="8.28515625" style="32" customWidth="1"/>
    <col min="16" max="16" width="7.85546875" customWidth="1"/>
    <col min="17" max="17" width="7.7109375" style="32" customWidth="1"/>
    <col min="18" max="18" width="7.42578125" customWidth="1"/>
    <col min="19" max="19" width="7.140625" style="32" customWidth="1"/>
    <col min="20" max="20" width="7" customWidth="1"/>
    <col min="21" max="21" width="7.5703125" style="32" customWidth="1"/>
    <col min="22" max="22" width="7.85546875" customWidth="1"/>
    <col min="23" max="23" width="6.85546875" style="32" customWidth="1"/>
    <col min="24" max="24" width="6.42578125" customWidth="1"/>
    <col min="25" max="25" width="6.28515625" style="32" customWidth="1"/>
    <col min="26" max="26" width="7.140625" customWidth="1"/>
    <col min="27" max="27" width="7.42578125" style="32" customWidth="1"/>
    <col min="28" max="28" width="7.7109375" customWidth="1"/>
  </cols>
  <sheetData>
    <row r="1" spans="1:442" s="7" customFormat="1" x14ac:dyDescent="0.25">
      <c r="B1" s="75"/>
      <c r="C1" s="75"/>
      <c r="E1" s="97"/>
      <c r="H1" s="101"/>
      <c r="I1" s="97"/>
      <c r="K1" s="97"/>
      <c r="M1" s="97"/>
      <c r="O1" s="97"/>
      <c r="Q1" s="97"/>
      <c r="S1" s="97"/>
      <c r="U1" s="97"/>
      <c r="V1" s="478" t="s">
        <v>66</v>
      </c>
      <c r="W1" s="478"/>
      <c r="X1" s="478"/>
      <c r="Y1" s="97"/>
      <c r="AA1" s="97"/>
    </row>
    <row r="3" spans="1:442" s="87" customFormat="1" ht="18.75" x14ac:dyDescent="0.3">
      <c r="B3" s="88"/>
      <c r="C3" s="88"/>
      <c r="D3" s="383" t="s">
        <v>104</v>
      </c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93"/>
    </row>
    <row r="5" spans="1:442" s="1" customFormat="1" ht="22.5" customHeight="1" x14ac:dyDescent="0.25">
      <c r="A5" s="488" t="s">
        <v>63</v>
      </c>
      <c r="B5" s="485" t="s">
        <v>78</v>
      </c>
      <c r="C5" s="456" t="s">
        <v>162</v>
      </c>
      <c r="D5" s="457"/>
      <c r="E5" s="457"/>
      <c r="F5" s="457"/>
      <c r="G5" s="457"/>
      <c r="H5" s="458"/>
      <c r="I5" s="395" t="s">
        <v>173</v>
      </c>
      <c r="J5" s="395"/>
      <c r="K5" s="395"/>
      <c r="L5" s="395"/>
      <c r="M5" s="395"/>
      <c r="N5" s="395"/>
      <c r="O5" s="395"/>
      <c r="P5" s="395"/>
      <c r="Q5" s="395" t="s">
        <v>36</v>
      </c>
      <c r="R5" s="395"/>
      <c r="S5" s="395" t="s">
        <v>37</v>
      </c>
      <c r="T5" s="395"/>
      <c r="U5" s="395" t="s">
        <v>152</v>
      </c>
      <c r="V5" s="395"/>
      <c r="W5" s="395" t="s">
        <v>29</v>
      </c>
      <c r="X5" s="395"/>
      <c r="Y5" s="395" t="s">
        <v>102</v>
      </c>
      <c r="Z5" s="395"/>
      <c r="AA5" s="395" t="s">
        <v>103</v>
      </c>
      <c r="AB5" s="395"/>
      <c r="AC5" s="25"/>
      <c r="AD5" s="25"/>
      <c r="AE5" s="25"/>
    </row>
    <row r="6" spans="1:442" s="1" customFormat="1" ht="48.75" customHeight="1" x14ac:dyDescent="0.25">
      <c r="A6" s="489"/>
      <c r="B6" s="486"/>
      <c r="C6" s="395" t="s">
        <v>38</v>
      </c>
      <c r="D6" s="395"/>
      <c r="E6" s="395" t="s">
        <v>183</v>
      </c>
      <c r="F6" s="395"/>
      <c r="G6" s="395"/>
      <c r="H6" s="395"/>
      <c r="I6" s="395" t="s">
        <v>38</v>
      </c>
      <c r="J6" s="395"/>
      <c r="K6" s="395" t="s">
        <v>42</v>
      </c>
      <c r="L6" s="395"/>
      <c r="M6" s="395" t="s">
        <v>43</v>
      </c>
      <c r="N6" s="395"/>
      <c r="O6" s="395" t="s">
        <v>174</v>
      </c>
      <c r="P6" s="395"/>
      <c r="Q6" s="395"/>
      <c r="R6" s="395"/>
      <c r="S6" s="395"/>
      <c r="T6" s="395"/>
      <c r="U6" s="395"/>
      <c r="V6" s="395"/>
      <c r="W6" s="395"/>
      <c r="X6" s="395"/>
      <c r="Y6" s="395"/>
      <c r="Z6" s="395"/>
      <c r="AA6" s="395"/>
      <c r="AB6" s="395"/>
      <c r="AC6" s="25"/>
      <c r="AD6" s="25"/>
      <c r="AE6" s="25"/>
    </row>
    <row r="7" spans="1:442" s="43" customFormat="1" ht="45.75" customHeight="1" x14ac:dyDescent="0.25">
      <c r="A7" s="489"/>
      <c r="B7" s="486"/>
      <c r="C7" s="395"/>
      <c r="D7" s="395"/>
      <c r="E7" s="395" t="s">
        <v>3</v>
      </c>
      <c r="F7" s="395"/>
      <c r="G7" s="491" t="s">
        <v>69</v>
      </c>
      <c r="H7" s="491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5"/>
      <c r="V7" s="395"/>
      <c r="W7" s="395"/>
      <c r="X7" s="395"/>
      <c r="Y7" s="395"/>
      <c r="Z7" s="395"/>
      <c r="AA7" s="395"/>
      <c r="AB7" s="395"/>
      <c r="AC7" s="44"/>
      <c r="AD7" s="44"/>
      <c r="AE7" s="44"/>
    </row>
    <row r="8" spans="1:442" s="43" customFormat="1" ht="17.25" customHeight="1" x14ac:dyDescent="0.25">
      <c r="A8" s="490"/>
      <c r="B8" s="487"/>
      <c r="C8" s="129">
        <v>2017</v>
      </c>
      <c r="D8" s="129">
        <v>2018</v>
      </c>
      <c r="E8" s="129">
        <v>2017</v>
      </c>
      <c r="F8" s="129">
        <v>2018</v>
      </c>
      <c r="G8" s="129">
        <v>2017</v>
      </c>
      <c r="H8" s="129">
        <v>2018</v>
      </c>
      <c r="I8" s="129">
        <v>2017</v>
      </c>
      <c r="J8" s="129">
        <v>2018</v>
      </c>
      <c r="K8" s="129">
        <v>2017</v>
      </c>
      <c r="L8" s="129">
        <v>2018</v>
      </c>
      <c r="M8" s="129">
        <v>2017</v>
      </c>
      <c r="N8" s="129">
        <v>2018</v>
      </c>
      <c r="O8" s="129">
        <v>2017</v>
      </c>
      <c r="P8" s="129">
        <v>2018</v>
      </c>
      <c r="Q8" s="129">
        <v>2017</v>
      </c>
      <c r="R8" s="129">
        <v>2018</v>
      </c>
      <c r="S8" s="129">
        <v>2017</v>
      </c>
      <c r="T8" s="129">
        <v>2018</v>
      </c>
      <c r="U8" s="129">
        <v>2017</v>
      </c>
      <c r="V8" s="129">
        <v>2018</v>
      </c>
      <c r="W8" s="129">
        <v>2017</v>
      </c>
      <c r="X8" s="129">
        <v>2018</v>
      </c>
      <c r="Y8" s="129">
        <v>2017</v>
      </c>
      <c r="Z8" s="129">
        <v>2018</v>
      </c>
      <c r="AA8" s="102">
        <v>2017</v>
      </c>
      <c r="AB8" s="102">
        <v>2018</v>
      </c>
      <c r="AC8" s="114"/>
      <c r="AD8" s="44"/>
      <c r="AE8" s="44"/>
    </row>
    <row r="9" spans="1:442" s="30" customFormat="1" ht="11.25" x14ac:dyDescent="0.2">
      <c r="A9" s="23">
        <v>1</v>
      </c>
      <c r="B9" s="23">
        <f>A9+1</f>
        <v>2</v>
      </c>
      <c r="C9" s="23">
        <f t="shared" ref="C9:AB12" si="0">B9+1</f>
        <v>3</v>
      </c>
      <c r="D9" s="23">
        <f t="shared" si="0"/>
        <v>4</v>
      </c>
      <c r="E9" s="23">
        <f t="shared" si="0"/>
        <v>5</v>
      </c>
      <c r="F9" s="23">
        <f t="shared" si="0"/>
        <v>6</v>
      </c>
      <c r="G9" s="23">
        <f t="shared" si="0"/>
        <v>7</v>
      </c>
      <c r="H9" s="23">
        <f t="shared" si="0"/>
        <v>8</v>
      </c>
      <c r="I9" s="23">
        <f t="shared" si="0"/>
        <v>9</v>
      </c>
      <c r="J9" s="23">
        <f t="shared" si="0"/>
        <v>10</v>
      </c>
      <c r="K9" s="23">
        <f t="shared" si="0"/>
        <v>11</v>
      </c>
      <c r="L9" s="23">
        <f t="shared" si="0"/>
        <v>12</v>
      </c>
      <c r="M9" s="23">
        <f t="shared" si="0"/>
        <v>13</v>
      </c>
      <c r="N9" s="23">
        <f t="shared" si="0"/>
        <v>14</v>
      </c>
      <c r="O9" s="23">
        <f t="shared" si="0"/>
        <v>15</v>
      </c>
      <c r="P9" s="23">
        <f t="shared" si="0"/>
        <v>16</v>
      </c>
      <c r="Q9" s="23">
        <f t="shared" si="0"/>
        <v>17</v>
      </c>
      <c r="R9" s="23">
        <f t="shared" si="0"/>
        <v>18</v>
      </c>
      <c r="S9" s="23">
        <f t="shared" si="0"/>
        <v>19</v>
      </c>
      <c r="T9" s="23">
        <f t="shared" si="0"/>
        <v>20</v>
      </c>
      <c r="U9" s="23">
        <f t="shared" si="0"/>
        <v>21</v>
      </c>
      <c r="V9" s="23">
        <f t="shared" si="0"/>
        <v>22</v>
      </c>
      <c r="W9" s="23">
        <f t="shared" si="0"/>
        <v>23</v>
      </c>
      <c r="X9" s="23">
        <f t="shared" si="0"/>
        <v>24</v>
      </c>
      <c r="Y9" s="23">
        <f t="shared" si="0"/>
        <v>25</v>
      </c>
      <c r="Z9" s="23">
        <f t="shared" si="0"/>
        <v>26</v>
      </c>
      <c r="AA9" s="23">
        <v>27</v>
      </c>
      <c r="AB9" s="23">
        <f t="shared" si="0"/>
        <v>28</v>
      </c>
    </row>
    <row r="10" spans="1:442" s="26" customFormat="1" x14ac:dyDescent="0.2">
      <c r="A10" s="17">
        <v>1</v>
      </c>
      <c r="B10" s="142" t="s">
        <v>185</v>
      </c>
      <c r="C10" s="241">
        <v>16910</v>
      </c>
      <c r="D10" s="230">
        <v>17461</v>
      </c>
      <c r="E10" s="230">
        <v>308</v>
      </c>
      <c r="F10" s="230">
        <v>238</v>
      </c>
      <c r="G10" s="230">
        <v>32</v>
      </c>
      <c r="H10" s="230">
        <v>31</v>
      </c>
      <c r="I10" s="230">
        <v>3248</v>
      </c>
      <c r="J10" s="230">
        <v>2879</v>
      </c>
      <c r="K10" s="230">
        <v>3248</v>
      </c>
      <c r="L10" s="230">
        <v>2879</v>
      </c>
      <c r="M10" s="230">
        <v>0</v>
      </c>
      <c r="N10" s="230">
        <v>0</v>
      </c>
      <c r="O10" s="230">
        <v>142</v>
      </c>
      <c r="P10" s="230">
        <v>55</v>
      </c>
      <c r="Q10" s="230">
        <v>2</v>
      </c>
      <c r="R10" s="230">
        <v>3</v>
      </c>
      <c r="S10" s="230">
        <v>115</v>
      </c>
      <c r="T10" s="230">
        <v>238</v>
      </c>
      <c r="U10" s="230">
        <v>6</v>
      </c>
      <c r="V10" s="230">
        <v>13</v>
      </c>
      <c r="W10" s="230">
        <v>30.79</v>
      </c>
      <c r="X10" s="230">
        <v>30.59</v>
      </c>
      <c r="Y10" s="230">
        <v>4.74</v>
      </c>
      <c r="Z10" s="247">
        <f t="shared" si="0"/>
        <v>5.74</v>
      </c>
      <c r="AA10" s="232">
        <v>5.26</v>
      </c>
      <c r="AB10" s="232">
        <v>5.26</v>
      </c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  <c r="IP10" s="69"/>
      <c r="IQ10" s="69"/>
      <c r="IR10" s="69"/>
      <c r="IS10" s="69"/>
      <c r="IT10" s="69"/>
      <c r="IU10" s="69"/>
      <c r="IV10" s="69"/>
      <c r="IW10" s="69"/>
      <c r="IX10" s="69"/>
      <c r="IY10" s="69"/>
      <c r="IZ10" s="69"/>
      <c r="JA10" s="69"/>
      <c r="JB10" s="69"/>
      <c r="JC10" s="69"/>
      <c r="JD10" s="69"/>
      <c r="JE10" s="69"/>
      <c r="JF10" s="69"/>
      <c r="JG10" s="69"/>
      <c r="JH10" s="69"/>
      <c r="JI10" s="69"/>
      <c r="JJ10" s="69"/>
      <c r="JK10" s="69"/>
      <c r="JL10" s="69"/>
      <c r="JM10" s="69"/>
      <c r="JN10" s="69"/>
      <c r="JO10" s="69"/>
      <c r="JP10" s="69"/>
      <c r="JQ10" s="69"/>
      <c r="JR10" s="69"/>
      <c r="JS10" s="69"/>
      <c r="JT10" s="69"/>
      <c r="JU10" s="69"/>
      <c r="JV10" s="69"/>
      <c r="JW10" s="69"/>
      <c r="JX10" s="69"/>
      <c r="JY10" s="69"/>
      <c r="JZ10" s="69"/>
      <c r="KA10" s="69"/>
      <c r="KB10" s="69"/>
      <c r="KC10" s="69"/>
      <c r="KD10" s="69"/>
      <c r="KE10" s="69"/>
      <c r="KF10" s="69"/>
      <c r="KG10" s="69"/>
      <c r="KH10" s="69"/>
      <c r="KI10" s="69"/>
      <c r="KJ10" s="69"/>
      <c r="KK10" s="69"/>
      <c r="KL10" s="69"/>
      <c r="KM10" s="69"/>
      <c r="KN10" s="69"/>
      <c r="KO10" s="69"/>
      <c r="KP10" s="69"/>
      <c r="KQ10" s="69"/>
      <c r="KR10" s="69"/>
      <c r="KS10" s="69"/>
      <c r="KT10" s="69"/>
      <c r="KU10" s="69"/>
      <c r="KV10" s="69"/>
      <c r="KW10" s="69"/>
      <c r="KX10" s="69"/>
      <c r="KY10" s="69"/>
      <c r="KZ10" s="69"/>
      <c r="LA10" s="69"/>
      <c r="LB10" s="69"/>
      <c r="LC10" s="69"/>
      <c r="LD10" s="69"/>
      <c r="LE10" s="69"/>
      <c r="LF10" s="69"/>
      <c r="LG10" s="69"/>
      <c r="LH10" s="69"/>
      <c r="LI10" s="69"/>
      <c r="LJ10" s="69"/>
      <c r="LK10" s="69"/>
      <c r="LL10" s="69"/>
      <c r="LM10" s="69"/>
      <c r="LN10" s="69"/>
      <c r="LO10" s="69"/>
      <c r="LP10" s="69"/>
      <c r="LQ10" s="69"/>
      <c r="LR10" s="69"/>
      <c r="LS10" s="69"/>
      <c r="LT10" s="69"/>
      <c r="LU10" s="69"/>
      <c r="LV10" s="69"/>
      <c r="LW10" s="69"/>
      <c r="LX10" s="69"/>
      <c r="LY10" s="69"/>
      <c r="LZ10" s="69"/>
      <c r="MA10" s="69"/>
      <c r="MB10" s="69"/>
      <c r="MC10" s="69"/>
      <c r="MD10" s="69"/>
      <c r="ME10" s="69"/>
      <c r="MF10" s="69"/>
      <c r="MG10" s="69"/>
      <c r="MH10" s="69"/>
      <c r="MI10" s="69"/>
      <c r="MJ10" s="69"/>
      <c r="MK10" s="69"/>
      <c r="ML10" s="69"/>
      <c r="MM10" s="69"/>
      <c r="MN10" s="69"/>
      <c r="MO10" s="69"/>
      <c r="MP10" s="69"/>
      <c r="MQ10" s="69"/>
      <c r="MR10" s="69"/>
      <c r="MS10" s="69"/>
      <c r="MT10" s="69"/>
      <c r="MU10" s="69"/>
      <c r="MV10" s="69"/>
      <c r="MW10" s="69"/>
      <c r="MX10" s="69"/>
      <c r="MY10" s="69"/>
      <c r="MZ10" s="69"/>
      <c r="NA10" s="69"/>
      <c r="NB10" s="69"/>
      <c r="NC10" s="69"/>
      <c r="ND10" s="69"/>
      <c r="NE10" s="69"/>
      <c r="NF10" s="69"/>
      <c r="NG10" s="69"/>
      <c r="NH10" s="69"/>
      <c r="NI10" s="69"/>
      <c r="NJ10" s="69"/>
      <c r="NK10" s="69"/>
      <c r="NL10" s="69"/>
      <c r="NM10" s="69"/>
      <c r="NN10" s="69"/>
      <c r="NO10" s="69"/>
      <c r="NP10" s="69"/>
      <c r="NQ10" s="69"/>
      <c r="NR10" s="69"/>
      <c r="NS10" s="69"/>
      <c r="NT10" s="69"/>
      <c r="NU10" s="69"/>
      <c r="NV10" s="69"/>
      <c r="NW10" s="69"/>
      <c r="NX10" s="69"/>
      <c r="NY10" s="69"/>
      <c r="NZ10" s="69"/>
      <c r="OA10" s="69"/>
      <c r="OB10" s="69"/>
      <c r="OC10" s="69"/>
      <c r="OD10" s="69"/>
      <c r="OE10" s="69"/>
      <c r="OF10" s="69"/>
      <c r="OG10" s="69"/>
      <c r="OH10" s="69"/>
      <c r="OI10" s="69"/>
      <c r="OJ10" s="69"/>
      <c r="OK10" s="69"/>
      <c r="OL10" s="69"/>
      <c r="OM10" s="69"/>
      <c r="ON10" s="69"/>
      <c r="OO10" s="69"/>
      <c r="OP10" s="69"/>
      <c r="OQ10" s="69"/>
      <c r="OR10" s="69"/>
      <c r="OS10" s="69"/>
      <c r="OT10" s="69"/>
      <c r="OU10" s="69"/>
      <c r="OV10" s="69"/>
      <c r="OW10" s="69"/>
      <c r="OX10" s="69"/>
      <c r="OY10" s="69"/>
      <c r="OZ10" s="69"/>
      <c r="PA10" s="69"/>
      <c r="PB10" s="69"/>
      <c r="PC10" s="69"/>
      <c r="PD10" s="69"/>
      <c r="PE10" s="69"/>
      <c r="PF10" s="69"/>
      <c r="PG10" s="69"/>
      <c r="PH10" s="69"/>
      <c r="PI10" s="69"/>
      <c r="PJ10" s="69"/>
      <c r="PK10" s="69"/>
      <c r="PL10" s="69"/>
      <c r="PM10" s="69"/>
      <c r="PN10" s="69"/>
      <c r="PO10" s="69"/>
      <c r="PP10" s="69"/>
      <c r="PQ10" s="69"/>
      <c r="PR10" s="69"/>
      <c r="PS10" s="69"/>
      <c r="PT10" s="69"/>
      <c r="PU10" s="69"/>
      <c r="PV10" s="69"/>
      <c r="PW10" s="69"/>
      <c r="PX10" s="69"/>
      <c r="PY10" s="69"/>
      <c r="PZ10" s="69"/>
    </row>
    <row r="11" spans="1:442" s="53" customFormat="1" ht="36.6" customHeight="1" x14ac:dyDescent="0.2">
      <c r="A11" s="17">
        <f>A10+1</f>
        <v>2</v>
      </c>
      <c r="B11" s="149" t="s">
        <v>186</v>
      </c>
      <c r="C11" s="241">
        <v>34729</v>
      </c>
      <c r="D11" s="205">
        <v>36774</v>
      </c>
      <c r="E11" s="230">
        <v>446</v>
      </c>
      <c r="F11" s="205">
        <v>427</v>
      </c>
      <c r="G11" s="230">
        <v>44</v>
      </c>
      <c r="H11" s="205">
        <v>57</v>
      </c>
      <c r="I11" s="230">
        <v>3896</v>
      </c>
      <c r="J11" s="230">
        <v>6154</v>
      </c>
      <c r="K11" s="230">
        <v>2126</v>
      </c>
      <c r="L11" s="205">
        <v>4774</v>
      </c>
      <c r="M11" s="230">
        <v>1770</v>
      </c>
      <c r="N11" s="205">
        <v>1380</v>
      </c>
      <c r="O11" s="230">
        <v>199</v>
      </c>
      <c r="P11" s="230">
        <v>189</v>
      </c>
      <c r="Q11" s="230">
        <v>21</v>
      </c>
      <c r="R11" s="230">
        <v>2</v>
      </c>
      <c r="S11" s="230">
        <v>110</v>
      </c>
      <c r="T11" s="230">
        <v>82</v>
      </c>
      <c r="U11" s="230">
        <v>2</v>
      </c>
      <c r="V11" s="230">
        <v>18</v>
      </c>
      <c r="W11" s="230">
        <v>26.4</v>
      </c>
      <c r="X11" s="230">
        <v>28.2</v>
      </c>
      <c r="Y11" s="230">
        <v>2.9</v>
      </c>
      <c r="Z11" s="247">
        <f t="shared" si="0"/>
        <v>3.9</v>
      </c>
      <c r="AA11" s="232">
        <v>0</v>
      </c>
      <c r="AB11" s="232">
        <v>0</v>
      </c>
      <c r="AC11" s="69">
        <v>0.1</v>
      </c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  <c r="IP11" s="69"/>
      <c r="IQ11" s="69"/>
      <c r="IR11" s="69"/>
      <c r="IS11" s="69"/>
      <c r="IT11" s="69"/>
      <c r="IU11" s="69"/>
      <c r="IV11" s="69"/>
      <c r="IW11" s="69"/>
      <c r="IX11" s="69"/>
      <c r="IY11" s="69"/>
      <c r="IZ11" s="69"/>
      <c r="JA11" s="69"/>
      <c r="JB11" s="69"/>
      <c r="JC11" s="69"/>
      <c r="JD11" s="69"/>
      <c r="JE11" s="69"/>
      <c r="JF11" s="69"/>
      <c r="JG11" s="69"/>
      <c r="JH11" s="69"/>
      <c r="JI11" s="69"/>
      <c r="JJ11" s="69"/>
      <c r="JK11" s="69"/>
      <c r="JL11" s="69"/>
      <c r="JM11" s="69"/>
      <c r="JN11" s="69"/>
      <c r="JO11" s="69"/>
      <c r="JP11" s="69"/>
      <c r="JQ11" s="69"/>
      <c r="JR11" s="69"/>
      <c r="JS11" s="69"/>
      <c r="JT11" s="69"/>
      <c r="JU11" s="69"/>
      <c r="JV11" s="69"/>
      <c r="JW11" s="69"/>
      <c r="JX11" s="69"/>
      <c r="JY11" s="69"/>
      <c r="JZ11" s="69"/>
      <c r="KA11" s="69"/>
      <c r="KB11" s="69"/>
      <c r="KC11" s="69"/>
      <c r="KD11" s="69"/>
      <c r="KE11" s="69"/>
      <c r="KF11" s="69"/>
      <c r="KG11" s="69"/>
      <c r="KH11" s="69"/>
      <c r="KI11" s="69"/>
      <c r="KJ11" s="69"/>
      <c r="KK11" s="69"/>
      <c r="KL11" s="69"/>
      <c r="KM11" s="69"/>
      <c r="KN11" s="69"/>
      <c r="KO11" s="69"/>
      <c r="KP11" s="69"/>
      <c r="KQ11" s="69"/>
      <c r="KR11" s="69"/>
      <c r="KS11" s="69"/>
      <c r="KT11" s="69"/>
      <c r="KU11" s="69"/>
      <c r="KV11" s="69"/>
      <c r="KW11" s="69"/>
      <c r="KX11" s="69"/>
      <c r="KY11" s="69"/>
      <c r="KZ11" s="69"/>
      <c r="LA11" s="69"/>
      <c r="LB11" s="69"/>
      <c r="LC11" s="69"/>
      <c r="LD11" s="69"/>
      <c r="LE11" s="69"/>
      <c r="LF11" s="69"/>
      <c r="LG11" s="69"/>
      <c r="LH11" s="69"/>
      <c r="LI11" s="69"/>
      <c r="LJ11" s="69"/>
      <c r="LK11" s="69"/>
      <c r="LL11" s="69"/>
      <c r="LM11" s="69"/>
      <c r="LN11" s="69"/>
      <c r="LO11" s="69"/>
      <c r="LP11" s="69"/>
      <c r="LQ11" s="69"/>
      <c r="LR11" s="69"/>
      <c r="LS11" s="69"/>
      <c r="LT11" s="69"/>
      <c r="LU11" s="69"/>
      <c r="LV11" s="69"/>
      <c r="LW11" s="69"/>
      <c r="LX11" s="69"/>
      <c r="LY11" s="69"/>
      <c r="LZ11" s="69"/>
      <c r="MA11" s="69"/>
      <c r="MB11" s="69"/>
      <c r="MC11" s="69"/>
      <c r="MD11" s="69"/>
      <c r="ME11" s="69"/>
      <c r="MF11" s="69"/>
      <c r="MG11" s="69"/>
      <c r="MH11" s="69"/>
      <c r="MI11" s="69"/>
      <c r="MJ11" s="69"/>
      <c r="MK11" s="69"/>
      <c r="ML11" s="69"/>
      <c r="MM11" s="69"/>
      <c r="MN11" s="69"/>
      <c r="MO11" s="69"/>
      <c r="MP11" s="69"/>
      <c r="MQ11" s="69"/>
      <c r="MR11" s="69"/>
      <c r="MS11" s="69"/>
      <c r="MT11" s="69"/>
      <c r="MU11" s="69"/>
      <c r="MV11" s="69"/>
      <c r="MW11" s="69"/>
      <c r="MX11" s="69"/>
      <c r="MY11" s="69"/>
      <c r="MZ11" s="69"/>
      <c r="NA11" s="69"/>
      <c r="NB11" s="69"/>
      <c r="NC11" s="69"/>
      <c r="ND11" s="69"/>
      <c r="NE11" s="69"/>
      <c r="NF11" s="69"/>
      <c r="NG11" s="69"/>
      <c r="NH11" s="69"/>
      <c r="NI11" s="69"/>
      <c r="NJ11" s="69"/>
      <c r="NK11" s="69"/>
      <c r="NL11" s="69"/>
      <c r="NM11" s="69"/>
      <c r="NN11" s="69"/>
      <c r="NO11" s="69"/>
      <c r="NP11" s="69"/>
      <c r="NQ11" s="69"/>
      <c r="NR11" s="69"/>
      <c r="NS11" s="69"/>
      <c r="NT11" s="69"/>
      <c r="NU11" s="69"/>
      <c r="NV11" s="69"/>
      <c r="NW11" s="69"/>
      <c r="NX11" s="69"/>
      <c r="NY11" s="69"/>
      <c r="NZ11" s="69"/>
      <c r="OA11" s="69"/>
      <c r="OB11" s="69"/>
      <c r="OC11" s="69"/>
      <c r="OD11" s="69"/>
      <c r="OE11" s="69"/>
      <c r="OF11" s="69"/>
      <c r="OG11" s="69"/>
      <c r="OH11" s="69"/>
      <c r="OI11" s="69"/>
      <c r="OJ11" s="69"/>
      <c r="OK11" s="69"/>
      <c r="OL11" s="69"/>
      <c r="OM11" s="69"/>
      <c r="ON11" s="69"/>
      <c r="OO11" s="69"/>
      <c r="OP11" s="69"/>
      <c r="OQ11" s="69"/>
      <c r="OR11" s="69"/>
      <c r="OS11" s="69"/>
      <c r="OT11" s="69"/>
      <c r="OU11" s="69"/>
      <c r="OV11" s="69"/>
      <c r="OW11" s="69"/>
      <c r="OX11" s="69"/>
      <c r="OY11" s="69"/>
      <c r="OZ11" s="69"/>
      <c r="PA11" s="69"/>
      <c r="PB11" s="69"/>
      <c r="PC11" s="69"/>
      <c r="PD11" s="69"/>
      <c r="PE11" s="69"/>
      <c r="PF11" s="69"/>
      <c r="PG11" s="69"/>
      <c r="PH11" s="69"/>
      <c r="PI11" s="69"/>
      <c r="PJ11" s="69"/>
      <c r="PK11" s="69"/>
      <c r="PL11" s="69"/>
      <c r="PM11" s="69"/>
      <c r="PN11" s="69"/>
      <c r="PO11" s="69"/>
      <c r="PP11" s="69"/>
      <c r="PQ11" s="69"/>
      <c r="PR11" s="69"/>
      <c r="PS11" s="69"/>
      <c r="PT11" s="69"/>
      <c r="PU11" s="69"/>
      <c r="PV11" s="69"/>
      <c r="PW11" s="69"/>
      <c r="PX11" s="69"/>
      <c r="PY11" s="69"/>
      <c r="PZ11" s="69"/>
    </row>
    <row r="12" spans="1:442" s="26" customFormat="1" ht="33" customHeight="1" x14ac:dyDescent="0.2">
      <c r="A12" s="17">
        <f t="shared" ref="A12:A59" si="1">A11+1</f>
        <v>3</v>
      </c>
      <c r="B12" s="149" t="s">
        <v>187</v>
      </c>
      <c r="C12" s="241">
        <v>16146</v>
      </c>
      <c r="D12" s="230">
        <v>17067</v>
      </c>
      <c r="E12" s="230"/>
      <c r="F12" s="230"/>
      <c r="G12" s="230"/>
      <c r="H12" s="230"/>
      <c r="I12" s="230">
        <v>4004</v>
      </c>
      <c r="J12" s="230">
        <v>6084</v>
      </c>
      <c r="K12" s="230">
        <v>3176</v>
      </c>
      <c r="L12" s="230">
        <v>5371</v>
      </c>
      <c r="M12" s="230">
        <v>828</v>
      </c>
      <c r="N12" s="230">
        <v>713</v>
      </c>
      <c r="O12" s="230">
        <v>11</v>
      </c>
      <c r="P12" s="230">
        <v>291</v>
      </c>
      <c r="Q12" s="230">
        <v>11</v>
      </c>
      <c r="R12" s="230"/>
      <c r="S12" s="230">
        <v>208</v>
      </c>
      <c r="T12" s="230">
        <v>535</v>
      </c>
      <c r="U12" s="230">
        <v>43</v>
      </c>
      <c r="V12" s="230">
        <v>139</v>
      </c>
      <c r="W12" s="230">
        <v>24</v>
      </c>
      <c r="X12" s="230">
        <v>25.7</v>
      </c>
      <c r="Y12" s="230">
        <v>8</v>
      </c>
      <c r="Z12" s="247">
        <f t="shared" si="0"/>
        <v>9</v>
      </c>
      <c r="AA12" s="232">
        <v>4</v>
      </c>
      <c r="AB12" s="232">
        <v>2.8</v>
      </c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  <c r="IV12" s="69"/>
      <c r="IW12" s="69"/>
      <c r="IX12" s="69"/>
      <c r="IY12" s="69"/>
      <c r="IZ12" s="69"/>
      <c r="JA12" s="69"/>
      <c r="JB12" s="69"/>
      <c r="JC12" s="69"/>
      <c r="JD12" s="69"/>
      <c r="JE12" s="69"/>
      <c r="JF12" s="69"/>
      <c r="JG12" s="69"/>
      <c r="JH12" s="69"/>
      <c r="JI12" s="69"/>
      <c r="JJ12" s="69"/>
      <c r="JK12" s="69"/>
      <c r="JL12" s="69"/>
      <c r="JM12" s="69"/>
      <c r="JN12" s="69"/>
      <c r="JO12" s="69"/>
      <c r="JP12" s="69"/>
      <c r="JQ12" s="69"/>
      <c r="JR12" s="69"/>
      <c r="JS12" s="69"/>
      <c r="JT12" s="69"/>
      <c r="JU12" s="69"/>
      <c r="JV12" s="69"/>
      <c r="JW12" s="69"/>
      <c r="JX12" s="69"/>
      <c r="JY12" s="69"/>
      <c r="JZ12" s="69"/>
      <c r="KA12" s="69"/>
      <c r="KB12" s="69"/>
      <c r="KC12" s="69"/>
      <c r="KD12" s="69"/>
      <c r="KE12" s="69"/>
      <c r="KF12" s="69"/>
      <c r="KG12" s="69"/>
      <c r="KH12" s="69"/>
      <c r="KI12" s="69"/>
      <c r="KJ12" s="69"/>
      <c r="KK12" s="69"/>
      <c r="KL12" s="69"/>
      <c r="KM12" s="69"/>
      <c r="KN12" s="69"/>
      <c r="KO12" s="69"/>
      <c r="KP12" s="69"/>
      <c r="KQ12" s="69"/>
      <c r="KR12" s="69"/>
      <c r="KS12" s="69"/>
      <c r="KT12" s="69"/>
      <c r="KU12" s="69"/>
      <c r="KV12" s="69"/>
      <c r="KW12" s="69"/>
      <c r="KX12" s="69"/>
      <c r="KY12" s="69"/>
      <c r="KZ12" s="69"/>
      <c r="LA12" s="69"/>
      <c r="LB12" s="69"/>
      <c r="LC12" s="69"/>
      <c r="LD12" s="69"/>
      <c r="LE12" s="69"/>
      <c r="LF12" s="69"/>
      <c r="LG12" s="69"/>
      <c r="LH12" s="69"/>
      <c r="LI12" s="69"/>
      <c r="LJ12" s="69"/>
      <c r="LK12" s="69"/>
      <c r="LL12" s="69"/>
      <c r="LM12" s="69"/>
      <c r="LN12" s="69"/>
      <c r="LO12" s="69"/>
      <c r="LP12" s="69"/>
      <c r="LQ12" s="69"/>
      <c r="LR12" s="69"/>
      <c r="LS12" s="69"/>
      <c r="LT12" s="69"/>
      <c r="LU12" s="69"/>
      <c r="LV12" s="69"/>
      <c r="LW12" s="69"/>
      <c r="LX12" s="69"/>
      <c r="LY12" s="69"/>
      <c r="LZ12" s="69"/>
      <c r="MA12" s="69"/>
      <c r="MB12" s="69"/>
      <c r="MC12" s="69"/>
      <c r="MD12" s="69"/>
      <c r="ME12" s="69"/>
      <c r="MF12" s="69"/>
      <c r="MG12" s="69"/>
      <c r="MH12" s="69"/>
      <c r="MI12" s="69"/>
      <c r="MJ12" s="69"/>
      <c r="MK12" s="69"/>
      <c r="ML12" s="69"/>
      <c r="MM12" s="69"/>
      <c r="MN12" s="69"/>
      <c r="MO12" s="69"/>
      <c r="MP12" s="69"/>
      <c r="MQ12" s="69"/>
      <c r="MR12" s="69"/>
      <c r="MS12" s="69"/>
      <c r="MT12" s="69"/>
      <c r="MU12" s="69"/>
      <c r="MV12" s="69"/>
      <c r="MW12" s="69"/>
      <c r="MX12" s="69"/>
      <c r="MY12" s="69"/>
      <c r="MZ12" s="69"/>
      <c r="NA12" s="69"/>
      <c r="NB12" s="69"/>
      <c r="NC12" s="69"/>
      <c r="ND12" s="69"/>
      <c r="NE12" s="69"/>
      <c r="NF12" s="69"/>
      <c r="NG12" s="69"/>
      <c r="NH12" s="69"/>
      <c r="NI12" s="69"/>
      <c r="NJ12" s="69"/>
      <c r="NK12" s="69"/>
      <c r="NL12" s="69"/>
      <c r="NM12" s="69"/>
      <c r="NN12" s="69"/>
      <c r="NO12" s="69"/>
      <c r="NP12" s="69"/>
      <c r="NQ12" s="69"/>
      <c r="NR12" s="69"/>
      <c r="NS12" s="69"/>
      <c r="NT12" s="69"/>
      <c r="NU12" s="69"/>
      <c r="NV12" s="69"/>
      <c r="NW12" s="69"/>
      <c r="NX12" s="69"/>
      <c r="NY12" s="69"/>
      <c r="NZ12" s="69"/>
      <c r="OA12" s="69"/>
      <c r="OB12" s="69"/>
      <c r="OC12" s="69"/>
      <c r="OD12" s="69"/>
      <c r="OE12" s="69"/>
      <c r="OF12" s="69"/>
      <c r="OG12" s="69"/>
      <c r="OH12" s="69"/>
      <c r="OI12" s="69"/>
      <c r="OJ12" s="69"/>
      <c r="OK12" s="69"/>
      <c r="OL12" s="69"/>
      <c r="OM12" s="69"/>
      <c r="ON12" s="69"/>
      <c r="OO12" s="69"/>
      <c r="OP12" s="69"/>
      <c r="OQ12" s="69"/>
      <c r="OR12" s="69"/>
      <c r="OS12" s="69"/>
      <c r="OT12" s="69"/>
      <c r="OU12" s="69"/>
      <c r="OV12" s="69"/>
      <c r="OW12" s="69"/>
      <c r="OX12" s="69"/>
      <c r="OY12" s="69"/>
      <c r="OZ12" s="69"/>
      <c r="PA12" s="69"/>
      <c r="PB12" s="69"/>
      <c r="PC12" s="69"/>
      <c r="PD12" s="69"/>
      <c r="PE12" s="69"/>
      <c r="PF12" s="69"/>
      <c r="PG12" s="69"/>
      <c r="PH12" s="69"/>
      <c r="PI12" s="69"/>
      <c r="PJ12" s="69"/>
      <c r="PK12" s="69"/>
      <c r="PL12" s="69"/>
      <c r="PM12" s="69"/>
      <c r="PN12" s="69"/>
      <c r="PO12" s="69"/>
      <c r="PP12" s="69"/>
      <c r="PQ12" s="69"/>
      <c r="PR12" s="69"/>
      <c r="PS12" s="69"/>
      <c r="PT12" s="69"/>
      <c r="PU12" s="69"/>
      <c r="PV12" s="69"/>
      <c r="PW12" s="69"/>
      <c r="PX12" s="69"/>
      <c r="PY12" s="69"/>
      <c r="PZ12" s="69"/>
    </row>
    <row r="13" spans="1:442" s="47" customFormat="1" ht="30" customHeight="1" x14ac:dyDescent="0.2">
      <c r="A13" s="17">
        <f t="shared" si="1"/>
        <v>4</v>
      </c>
      <c r="B13" s="142" t="s">
        <v>188</v>
      </c>
      <c r="C13" s="241">
        <v>19139</v>
      </c>
      <c r="D13" s="230">
        <v>16626</v>
      </c>
      <c r="E13" s="230">
        <v>42</v>
      </c>
      <c r="F13" s="230">
        <v>46</v>
      </c>
      <c r="G13" s="230">
        <v>12</v>
      </c>
      <c r="H13" s="230">
        <v>15</v>
      </c>
      <c r="I13" s="230">
        <v>1312</v>
      </c>
      <c r="J13" s="230">
        <v>1293</v>
      </c>
      <c r="K13" s="230">
        <v>803</v>
      </c>
      <c r="L13" s="230">
        <v>776</v>
      </c>
      <c r="M13" s="230">
        <v>509</v>
      </c>
      <c r="N13" s="230">
        <v>517</v>
      </c>
      <c r="O13" s="230">
        <v>505</v>
      </c>
      <c r="P13" s="230">
        <v>583</v>
      </c>
      <c r="Q13" s="230">
        <v>37</v>
      </c>
      <c r="R13" s="230">
        <v>30</v>
      </c>
      <c r="S13" s="230">
        <v>92</v>
      </c>
      <c r="T13" s="230">
        <v>130</v>
      </c>
      <c r="U13" s="230">
        <v>52</v>
      </c>
      <c r="V13" s="230">
        <v>39</v>
      </c>
      <c r="W13" s="230">
        <v>29.9</v>
      </c>
      <c r="X13" s="230">
        <v>30.44</v>
      </c>
      <c r="Y13" s="230">
        <v>1.89</v>
      </c>
      <c r="Z13" s="230">
        <v>1.68</v>
      </c>
      <c r="AA13" s="232">
        <v>14.5</v>
      </c>
      <c r="AB13" s="232">
        <v>12.85</v>
      </c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  <c r="IR13" s="69"/>
      <c r="IS13" s="69"/>
      <c r="IT13" s="69"/>
      <c r="IU13" s="69"/>
      <c r="IV13" s="69"/>
      <c r="IW13" s="69"/>
      <c r="IX13" s="69"/>
      <c r="IY13" s="69"/>
      <c r="IZ13" s="69"/>
      <c r="JA13" s="69"/>
      <c r="JB13" s="69"/>
      <c r="JC13" s="69"/>
      <c r="JD13" s="69"/>
      <c r="JE13" s="69"/>
      <c r="JF13" s="69"/>
      <c r="JG13" s="69"/>
      <c r="JH13" s="69"/>
      <c r="JI13" s="69"/>
      <c r="JJ13" s="69"/>
      <c r="JK13" s="69"/>
      <c r="JL13" s="69"/>
      <c r="JM13" s="69"/>
      <c r="JN13" s="69"/>
      <c r="JO13" s="69"/>
      <c r="JP13" s="69"/>
      <c r="JQ13" s="69"/>
      <c r="JR13" s="69"/>
      <c r="JS13" s="69"/>
      <c r="JT13" s="69"/>
      <c r="JU13" s="69"/>
      <c r="JV13" s="69"/>
      <c r="JW13" s="69"/>
      <c r="JX13" s="69"/>
      <c r="JY13" s="69"/>
      <c r="JZ13" s="69"/>
      <c r="KA13" s="69"/>
      <c r="KB13" s="69"/>
      <c r="KC13" s="69"/>
      <c r="KD13" s="69"/>
      <c r="KE13" s="69"/>
      <c r="KF13" s="69"/>
      <c r="KG13" s="69"/>
      <c r="KH13" s="69"/>
      <c r="KI13" s="69"/>
      <c r="KJ13" s="69"/>
      <c r="KK13" s="69"/>
      <c r="KL13" s="69"/>
      <c r="KM13" s="69"/>
      <c r="KN13" s="69"/>
      <c r="KO13" s="69"/>
      <c r="KP13" s="69"/>
      <c r="KQ13" s="69"/>
      <c r="KR13" s="69"/>
      <c r="KS13" s="69"/>
      <c r="KT13" s="69"/>
      <c r="KU13" s="69"/>
      <c r="KV13" s="69"/>
      <c r="KW13" s="69"/>
      <c r="KX13" s="69"/>
      <c r="KY13" s="69"/>
      <c r="KZ13" s="69"/>
      <c r="LA13" s="69"/>
      <c r="LB13" s="69"/>
      <c r="LC13" s="69"/>
      <c r="LD13" s="69"/>
      <c r="LE13" s="69"/>
      <c r="LF13" s="69"/>
      <c r="LG13" s="69"/>
      <c r="LH13" s="69"/>
      <c r="LI13" s="69"/>
      <c r="LJ13" s="69"/>
      <c r="LK13" s="69"/>
      <c r="LL13" s="69"/>
      <c r="LM13" s="69"/>
      <c r="LN13" s="69"/>
      <c r="LO13" s="69"/>
      <c r="LP13" s="69"/>
      <c r="LQ13" s="69"/>
      <c r="LR13" s="69"/>
      <c r="LS13" s="69"/>
      <c r="LT13" s="69"/>
      <c r="LU13" s="69"/>
      <c r="LV13" s="69"/>
      <c r="LW13" s="69"/>
      <c r="LX13" s="69"/>
      <c r="LY13" s="69"/>
      <c r="LZ13" s="69"/>
      <c r="MA13" s="69"/>
      <c r="MB13" s="69"/>
      <c r="MC13" s="69"/>
      <c r="MD13" s="69"/>
      <c r="ME13" s="69"/>
      <c r="MF13" s="69"/>
      <c r="MG13" s="69"/>
      <c r="MH13" s="69"/>
      <c r="MI13" s="69"/>
      <c r="MJ13" s="69"/>
      <c r="MK13" s="69"/>
      <c r="ML13" s="69"/>
      <c r="MM13" s="69"/>
      <c r="MN13" s="69"/>
      <c r="MO13" s="69"/>
      <c r="MP13" s="69"/>
      <c r="MQ13" s="69"/>
      <c r="MR13" s="69"/>
      <c r="MS13" s="69"/>
      <c r="MT13" s="69"/>
      <c r="MU13" s="69"/>
      <c r="MV13" s="69"/>
      <c r="MW13" s="69"/>
      <c r="MX13" s="69"/>
      <c r="MY13" s="69"/>
      <c r="MZ13" s="69"/>
      <c r="NA13" s="69"/>
      <c r="NB13" s="69"/>
      <c r="NC13" s="69"/>
      <c r="ND13" s="69"/>
      <c r="NE13" s="69"/>
      <c r="NF13" s="69"/>
      <c r="NG13" s="69"/>
      <c r="NH13" s="69"/>
      <c r="NI13" s="69"/>
      <c r="NJ13" s="69"/>
      <c r="NK13" s="69"/>
      <c r="NL13" s="69"/>
      <c r="NM13" s="69"/>
      <c r="NN13" s="69"/>
      <c r="NO13" s="69"/>
      <c r="NP13" s="69"/>
      <c r="NQ13" s="69"/>
      <c r="NR13" s="69"/>
      <c r="NS13" s="69"/>
      <c r="NT13" s="69"/>
      <c r="NU13" s="69"/>
      <c r="NV13" s="69"/>
      <c r="NW13" s="69"/>
      <c r="NX13" s="69"/>
      <c r="NY13" s="69"/>
      <c r="NZ13" s="69"/>
      <c r="OA13" s="69"/>
      <c r="OB13" s="69"/>
      <c r="OC13" s="69"/>
      <c r="OD13" s="69"/>
      <c r="OE13" s="69"/>
      <c r="OF13" s="69"/>
      <c r="OG13" s="69"/>
      <c r="OH13" s="69"/>
      <c r="OI13" s="69"/>
      <c r="OJ13" s="69"/>
      <c r="OK13" s="69"/>
      <c r="OL13" s="69"/>
      <c r="OM13" s="69"/>
      <c r="ON13" s="69"/>
      <c r="OO13" s="69"/>
      <c r="OP13" s="69"/>
      <c r="OQ13" s="69"/>
      <c r="OR13" s="69"/>
      <c r="OS13" s="69"/>
      <c r="OT13" s="69"/>
      <c r="OU13" s="69"/>
      <c r="OV13" s="69"/>
      <c r="OW13" s="69"/>
      <c r="OX13" s="69"/>
      <c r="OY13" s="69"/>
      <c r="OZ13" s="69"/>
      <c r="PA13" s="69"/>
      <c r="PB13" s="69"/>
      <c r="PC13" s="69"/>
      <c r="PD13" s="69"/>
      <c r="PE13" s="69"/>
      <c r="PF13" s="69"/>
      <c r="PG13" s="69"/>
      <c r="PH13" s="69"/>
      <c r="PI13" s="69"/>
      <c r="PJ13" s="69"/>
      <c r="PK13" s="69"/>
      <c r="PL13" s="69"/>
      <c r="PM13" s="69"/>
      <c r="PN13" s="69"/>
      <c r="PO13" s="69"/>
      <c r="PP13" s="69"/>
      <c r="PQ13" s="69"/>
      <c r="PR13" s="69"/>
      <c r="PS13" s="69"/>
      <c r="PT13" s="69"/>
      <c r="PU13" s="69"/>
      <c r="PV13" s="69"/>
      <c r="PW13" s="69"/>
      <c r="PX13" s="69"/>
      <c r="PY13" s="69"/>
      <c r="PZ13" s="69"/>
    </row>
    <row r="14" spans="1:442" x14ac:dyDescent="0.25">
      <c r="A14" s="17">
        <f t="shared" si="1"/>
        <v>5</v>
      </c>
      <c r="B14" s="144" t="s">
        <v>189</v>
      </c>
      <c r="C14" s="241">
        <v>12813</v>
      </c>
      <c r="D14" s="230">
        <v>14406</v>
      </c>
      <c r="E14" s="230">
        <v>595</v>
      </c>
      <c r="F14" s="230">
        <v>618</v>
      </c>
      <c r="G14" s="230">
        <v>151</v>
      </c>
      <c r="H14" s="230">
        <v>128</v>
      </c>
      <c r="I14" s="230">
        <v>584</v>
      </c>
      <c r="J14" s="230">
        <v>690</v>
      </c>
      <c r="K14" s="230">
        <v>584</v>
      </c>
      <c r="L14" s="230">
        <v>690</v>
      </c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>
        <v>23</v>
      </c>
      <c r="X14" s="230">
        <v>22.5</v>
      </c>
      <c r="Y14" s="230">
        <v>0.9</v>
      </c>
      <c r="Z14" s="230">
        <v>0.9</v>
      </c>
      <c r="AA14" s="232">
        <v>21.9</v>
      </c>
      <c r="AB14" s="232">
        <v>20.9</v>
      </c>
    </row>
    <row r="15" spans="1:442" ht="30" x14ac:dyDescent="0.25">
      <c r="A15" s="17">
        <f t="shared" si="1"/>
        <v>6</v>
      </c>
      <c r="B15" s="144" t="s">
        <v>190</v>
      </c>
      <c r="C15" s="230">
        <v>27816</v>
      </c>
      <c r="D15" s="230">
        <v>30730</v>
      </c>
      <c r="E15" s="230">
        <v>44</v>
      </c>
      <c r="F15" s="230">
        <v>67</v>
      </c>
      <c r="G15" s="230"/>
      <c r="H15" s="230"/>
      <c r="I15" s="230">
        <v>3237</v>
      </c>
      <c r="J15" s="230">
        <f>L15+P15</f>
        <v>4384</v>
      </c>
      <c r="K15" s="230">
        <v>3237</v>
      </c>
      <c r="L15" s="230">
        <v>4156</v>
      </c>
      <c r="M15" s="230"/>
      <c r="N15" s="230"/>
      <c r="O15" s="230"/>
      <c r="P15" s="230">
        <v>228</v>
      </c>
      <c r="Q15" s="230">
        <v>53</v>
      </c>
      <c r="R15" s="230">
        <v>66</v>
      </c>
      <c r="S15" s="230">
        <v>302</v>
      </c>
      <c r="T15" s="230">
        <v>611</v>
      </c>
      <c r="U15" s="230"/>
      <c r="V15" s="230">
        <v>7</v>
      </c>
      <c r="W15" s="230">
        <v>24.8</v>
      </c>
      <c r="X15" s="230">
        <v>25.19</v>
      </c>
      <c r="Y15" s="230">
        <v>1.3</v>
      </c>
      <c r="Z15" s="230">
        <v>2.14</v>
      </c>
      <c r="AA15" s="232">
        <v>8.6</v>
      </c>
      <c r="AB15" s="232">
        <v>7</v>
      </c>
    </row>
    <row r="16" spans="1:442" ht="30" x14ac:dyDescent="0.25">
      <c r="A16" s="17">
        <f t="shared" si="1"/>
        <v>7</v>
      </c>
      <c r="B16" s="144" t="s">
        <v>191</v>
      </c>
      <c r="C16" s="185">
        <v>10772</v>
      </c>
      <c r="D16" s="230">
        <v>10334</v>
      </c>
      <c r="E16" s="230">
        <v>77</v>
      </c>
      <c r="F16" s="230">
        <v>127</v>
      </c>
      <c r="G16" s="230">
        <v>12</v>
      </c>
      <c r="H16" s="230">
        <v>19</v>
      </c>
      <c r="I16" s="230">
        <v>2590</v>
      </c>
      <c r="J16" s="230">
        <v>1099</v>
      </c>
      <c r="K16" s="230">
        <v>1011</v>
      </c>
      <c r="L16" s="230">
        <v>894</v>
      </c>
      <c r="M16" s="230">
        <v>1579</v>
      </c>
      <c r="N16" s="230">
        <v>205</v>
      </c>
      <c r="O16" s="230">
        <v>97</v>
      </c>
      <c r="P16" s="230">
        <v>21</v>
      </c>
      <c r="Q16" s="230">
        <v>16</v>
      </c>
      <c r="R16" s="230">
        <v>30</v>
      </c>
      <c r="S16" s="230"/>
      <c r="T16" s="230"/>
      <c r="U16" s="230"/>
      <c r="V16" s="230"/>
      <c r="W16" s="230">
        <v>19.5</v>
      </c>
      <c r="X16" s="230">
        <v>20.3</v>
      </c>
      <c r="Y16" s="230">
        <v>2.2999999999999998</v>
      </c>
      <c r="Z16" s="230">
        <v>2</v>
      </c>
      <c r="AA16" s="232">
        <v>4.0999999999999996</v>
      </c>
      <c r="AB16" s="232">
        <v>9.4</v>
      </c>
    </row>
    <row r="17" spans="1:30" ht="30" x14ac:dyDescent="0.25">
      <c r="A17" s="17">
        <f t="shared" si="1"/>
        <v>8</v>
      </c>
      <c r="B17" s="144" t="s">
        <v>192</v>
      </c>
      <c r="C17" s="241">
        <v>7505</v>
      </c>
      <c r="D17" s="230">
        <v>7005</v>
      </c>
      <c r="E17" s="230">
        <v>92</v>
      </c>
      <c r="F17" s="230">
        <v>77</v>
      </c>
      <c r="G17" s="230">
        <v>14</v>
      </c>
      <c r="H17" s="230">
        <v>9</v>
      </c>
      <c r="I17" s="230">
        <v>402</v>
      </c>
      <c r="J17" s="230">
        <v>228</v>
      </c>
      <c r="K17" s="230">
        <v>294</v>
      </c>
      <c r="L17" s="230">
        <v>171</v>
      </c>
      <c r="M17" s="230">
        <v>108</v>
      </c>
      <c r="N17" s="230">
        <v>57</v>
      </c>
      <c r="O17" s="230">
        <v>31</v>
      </c>
      <c r="P17" s="230">
        <v>9</v>
      </c>
      <c r="Q17" s="230">
        <v>16</v>
      </c>
      <c r="R17" s="230">
        <v>10</v>
      </c>
      <c r="S17" s="230">
        <v>0</v>
      </c>
      <c r="T17" s="230">
        <v>0</v>
      </c>
      <c r="U17" s="230">
        <v>0</v>
      </c>
      <c r="V17" s="230">
        <v>0</v>
      </c>
      <c r="W17" s="232">
        <v>33.9</v>
      </c>
      <c r="X17" s="232">
        <v>29.3</v>
      </c>
      <c r="Y17" s="232">
        <v>1.4</v>
      </c>
      <c r="Z17" s="232">
        <v>0.7</v>
      </c>
      <c r="AA17" s="232">
        <v>18.7</v>
      </c>
      <c r="AB17" s="232">
        <v>30.7</v>
      </c>
    </row>
    <row r="18" spans="1:30" ht="30" x14ac:dyDescent="0.25">
      <c r="A18" s="17">
        <f t="shared" si="1"/>
        <v>9</v>
      </c>
      <c r="B18" s="158" t="s">
        <v>193</v>
      </c>
      <c r="C18" s="241">
        <v>9332</v>
      </c>
      <c r="D18" s="230">
        <v>7851</v>
      </c>
      <c r="E18" s="230">
        <v>80</v>
      </c>
      <c r="F18" s="230">
        <v>60</v>
      </c>
      <c r="G18" s="230">
        <v>29</v>
      </c>
      <c r="H18" s="230">
        <v>15</v>
      </c>
      <c r="I18" s="230">
        <v>462</v>
      </c>
      <c r="J18" s="230">
        <v>516</v>
      </c>
      <c r="K18" s="230">
        <v>462</v>
      </c>
      <c r="L18" s="230">
        <v>516</v>
      </c>
      <c r="M18" s="230"/>
      <c r="N18" s="230"/>
      <c r="O18" s="230">
        <v>115</v>
      </c>
      <c r="P18" s="230">
        <v>113</v>
      </c>
      <c r="Q18" s="230">
        <v>12</v>
      </c>
      <c r="R18" s="230">
        <v>12</v>
      </c>
      <c r="S18" s="230">
        <v>165</v>
      </c>
      <c r="T18" s="230">
        <v>182</v>
      </c>
      <c r="U18" s="230">
        <v>9</v>
      </c>
      <c r="V18" s="230">
        <v>11</v>
      </c>
      <c r="W18" s="230">
        <v>17.2</v>
      </c>
      <c r="X18" s="230">
        <v>17</v>
      </c>
      <c r="Y18" s="230">
        <v>0.9</v>
      </c>
      <c r="Z18" s="230">
        <v>1</v>
      </c>
      <c r="AA18" s="232">
        <v>20</v>
      </c>
      <c r="AB18" s="232">
        <v>15</v>
      </c>
    </row>
    <row r="19" spans="1:30" ht="45" x14ac:dyDescent="0.25">
      <c r="A19" s="17">
        <f t="shared" si="1"/>
        <v>10</v>
      </c>
      <c r="B19" s="144" t="s">
        <v>194</v>
      </c>
      <c r="C19" s="241">
        <v>3674</v>
      </c>
      <c r="D19" s="230">
        <v>5313</v>
      </c>
      <c r="E19" s="230">
        <v>33</v>
      </c>
      <c r="F19" s="230">
        <v>36</v>
      </c>
      <c r="G19" s="230"/>
      <c r="H19" s="230"/>
      <c r="I19" s="230">
        <v>164</v>
      </c>
      <c r="J19" s="230">
        <v>102</v>
      </c>
      <c r="K19" s="230">
        <v>155</v>
      </c>
      <c r="L19" s="230">
        <v>102</v>
      </c>
      <c r="M19" s="230">
        <v>9</v>
      </c>
      <c r="N19" s="230"/>
      <c r="O19" s="230"/>
      <c r="P19" s="230"/>
      <c r="Q19" s="230">
        <v>5</v>
      </c>
      <c r="R19" s="230">
        <v>3</v>
      </c>
      <c r="S19" s="230">
        <v>57</v>
      </c>
      <c r="T19" s="230">
        <v>31</v>
      </c>
      <c r="U19" s="230">
        <v>1</v>
      </c>
      <c r="V19" s="230">
        <v>2</v>
      </c>
      <c r="W19" s="230">
        <v>20.2</v>
      </c>
      <c r="X19" s="230">
        <v>17.7</v>
      </c>
      <c r="Y19" s="230">
        <v>0.9</v>
      </c>
      <c r="Z19" s="230">
        <v>0.6</v>
      </c>
      <c r="AA19" s="232">
        <v>22</v>
      </c>
      <c r="AB19" s="232">
        <v>52</v>
      </c>
    </row>
    <row r="20" spans="1:30" ht="30" x14ac:dyDescent="0.25">
      <c r="A20" s="17">
        <f t="shared" si="1"/>
        <v>11</v>
      </c>
      <c r="B20" s="158" t="s">
        <v>195</v>
      </c>
      <c r="C20" s="241">
        <v>6537</v>
      </c>
      <c r="D20" s="230">
        <v>6604</v>
      </c>
      <c r="E20" s="230">
        <v>97</v>
      </c>
      <c r="F20" s="230">
        <v>100</v>
      </c>
      <c r="G20" s="230">
        <v>69</v>
      </c>
      <c r="H20" s="230">
        <v>21</v>
      </c>
      <c r="I20" s="230">
        <v>750</v>
      </c>
      <c r="J20" s="230">
        <v>720</v>
      </c>
      <c r="K20" s="230">
        <v>367</v>
      </c>
      <c r="L20" s="230">
        <v>367</v>
      </c>
      <c r="M20" s="230">
        <v>383</v>
      </c>
      <c r="N20" s="230">
        <v>353</v>
      </c>
      <c r="O20" s="230">
        <v>40</v>
      </c>
      <c r="P20" s="230">
        <v>40</v>
      </c>
      <c r="Q20" s="230">
        <v>9</v>
      </c>
      <c r="R20" s="230">
        <v>3</v>
      </c>
      <c r="S20" s="230">
        <v>96</v>
      </c>
      <c r="T20" s="230">
        <v>116</v>
      </c>
      <c r="U20" s="230">
        <v>17</v>
      </c>
      <c r="V20" s="230">
        <v>10</v>
      </c>
      <c r="W20" s="230">
        <v>14.47</v>
      </c>
      <c r="X20" s="230">
        <v>13</v>
      </c>
      <c r="Y20" s="230">
        <v>1.7</v>
      </c>
      <c r="Z20" s="230">
        <v>1.1100000000000001</v>
      </c>
      <c r="AA20" s="232">
        <v>8.6999999999999993</v>
      </c>
      <c r="AB20" s="232">
        <v>10.9</v>
      </c>
    </row>
    <row r="21" spans="1:30" ht="30" x14ac:dyDescent="0.25">
      <c r="A21" s="17">
        <f t="shared" si="1"/>
        <v>12</v>
      </c>
      <c r="B21" s="144" t="s">
        <v>196</v>
      </c>
      <c r="C21" s="241">
        <v>2643</v>
      </c>
      <c r="D21" s="230">
        <v>1787</v>
      </c>
      <c r="E21" s="230">
        <v>827</v>
      </c>
      <c r="F21" s="205">
        <v>20</v>
      </c>
      <c r="G21" s="230">
        <v>10</v>
      </c>
      <c r="H21" s="230"/>
      <c r="I21" s="230">
        <v>61</v>
      </c>
      <c r="J21" s="230">
        <v>20</v>
      </c>
      <c r="K21" s="230">
        <v>61</v>
      </c>
      <c r="L21" s="230">
        <v>20</v>
      </c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>
        <v>7</v>
      </c>
      <c r="X21" s="230">
        <v>8</v>
      </c>
      <c r="Y21" s="230">
        <v>0.19</v>
      </c>
      <c r="Z21" s="230">
        <v>0.09</v>
      </c>
      <c r="AA21" s="232">
        <v>43</v>
      </c>
      <c r="AB21" s="232">
        <v>89</v>
      </c>
    </row>
    <row r="22" spans="1:30" ht="30" x14ac:dyDescent="0.25">
      <c r="A22" s="17">
        <f t="shared" si="1"/>
        <v>13</v>
      </c>
      <c r="B22" s="144" t="s">
        <v>197</v>
      </c>
      <c r="C22" s="241">
        <v>8059</v>
      </c>
      <c r="D22" s="230">
        <v>7321</v>
      </c>
      <c r="E22" s="230">
        <v>77</v>
      </c>
      <c r="F22" s="230">
        <v>72</v>
      </c>
      <c r="G22" s="230">
        <v>35</v>
      </c>
      <c r="H22" s="230">
        <v>37</v>
      </c>
      <c r="I22" s="230">
        <v>742</v>
      </c>
      <c r="J22" s="230">
        <v>530</v>
      </c>
      <c r="K22" s="230">
        <v>375</v>
      </c>
      <c r="L22" s="230">
        <v>247</v>
      </c>
      <c r="M22" s="230">
        <v>362</v>
      </c>
      <c r="N22" s="230">
        <v>283</v>
      </c>
      <c r="O22" s="230">
        <v>361</v>
      </c>
      <c r="P22" s="230">
        <v>225</v>
      </c>
      <c r="Q22" s="230">
        <v>17</v>
      </c>
      <c r="R22" s="230">
        <v>18</v>
      </c>
      <c r="S22" s="230">
        <v>90</v>
      </c>
      <c r="T22" s="230">
        <v>90</v>
      </c>
      <c r="U22" s="230"/>
      <c r="V22" s="230"/>
      <c r="W22" s="230">
        <v>21.6</v>
      </c>
      <c r="X22" s="230">
        <v>23.7</v>
      </c>
      <c r="Y22" s="230">
        <v>2.2000000000000002</v>
      </c>
      <c r="Z22" s="230">
        <v>1.6</v>
      </c>
      <c r="AA22" s="232">
        <v>10</v>
      </c>
      <c r="AB22" s="232">
        <v>13.8</v>
      </c>
    </row>
    <row r="23" spans="1:30" ht="45" x14ac:dyDescent="0.25">
      <c r="A23" s="17">
        <f t="shared" si="1"/>
        <v>14</v>
      </c>
      <c r="B23" s="144" t="s">
        <v>198</v>
      </c>
      <c r="C23" s="241">
        <v>3446</v>
      </c>
      <c r="D23" s="230">
        <v>3418</v>
      </c>
      <c r="E23" s="230">
        <v>84</v>
      </c>
      <c r="F23" s="230">
        <v>51</v>
      </c>
      <c r="G23" s="230">
        <v>2</v>
      </c>
      <c r="H23" s="230">
        <v>3</v>
      </c>
      <c r="I23" s="230">
        <v>50</v>
      </c>
      <c r="J23" s="230">
        <v>59</v>
      </c>
      <c r="K23" s="230">
        <v>50</v>
      </c>
      <c r="L23" s="230">
        <v>43</v>
      </c>
      <c r="M23" s="230"/>
      <c r="N23" s="230">
        <v>16</v>
      </c>
      <c r="O23" s="230">
        <v>9</v>
      </c>
      <c r="P23" s="230">
        <v>14</v>
      </c>
      <c r="Q23" s="230">
        <v>5</v>
      </c>
      <c r="R23" s="230">
        <v>2</v>
      </c>
      <c r="S23" s="230"/>
      <c r="T23" s="230"/>
      <c r="U23" s="230"/>
      <c r="V23" s="230"/>
      <c r="W23" s="230">
        <v>13</v>
      </c>
      <c r="X23" s="230">
        <v>14</v>
      </c>
      <c r="Y23" s="230">
        <v>0.2</v>
      </c>
      <c r="Z23" s="230">
        <v>0.3</v>
      </c>
      <c r="AA23" s="232">
        <v>55.7</v>
      </c>
      <c r="AB23" s="232">
        <v>58.4</v>
      </c>
    </row>
    <row r="24" spans="1:30" ht="28.5" x14ac:dyDescent="0.25">
      <c r="A24" s="139">
        <f t="shared" si="1"/>
        <v>15</v>
      </c>
      <c r="B24" s="136" t="s">
        <v>199</v>
      </c>
      <c r="C24" s="257">
        <f>SUM(C10:C23)</f>
        <v>179521</v>
      </c>
      <c r="D24" s="257">
        <f t="shared" ref="D24:V24" si="2">SUM(D10:D23)</f>
        <v>182697</v>
      </c>
      <c r="E24" s="257">
        <f t="shared" si="2"/>
        <v>2802</v>
      </c>
      <c r="F24" s="257">
        <f t="shared" si="2"/>
        <v>1939</v>
      </c>
      <c r="G24" s="257">
        <f t="shared" si="2"/>
        <v>410</v>
      </c>
      <c r="H24" s="257">
        <f t="shared" si="2"/>
        <v>335</v>
      </c>
      <c r="I24" s="257">
        <f t="shared" si="2"/>
        <v>21502</v>
      </c>
      <c r="J24" s="257">
        <f t="shared" si="2"/>
        <v>24758</v>
      </c>
      <c r="K24" s="257">
        <f t="shared" si="2"/>
        <v>15949</v>
      </c>
      <c r="L24" s="257">
        <f t="shared" si="2"/>
        <v>21006</v>
      </c>
      <c r="M24" s="257">
        <f t="shared" si="2"/>
        <v>5548</v>
      </c>
      <c r="N24" s="257">
        <f t="shared" si="2"/>
        <v>3524</v>
      </c>
      <c r="O24" s="257">
        <f t="shared" si="2"/>
        <v>1510</v>
      </c>
      <c r="P24" s="257">
        <f t="shared" si="2"/>
        <v>1768</v>
      </c>
      <c r="Q24" s="257">
        <f t="shared" si="2"/>
        <v>204</v>
      </c>
      <c r="R24" s="257">
        <f t="shared" si="2"/>
        <v>179</v>
      </c>
      <c r="S24" s="257">
        <f t="shared" si="2"/>
        <v>1235</v>
      </c>
      <c r="T24" s="257">
        <f t="shared" si="2"/>
        <v>2015</v>
      </c>
      <c r="U24" s="257">
        <f t="shared" si="2"/>
        <v>130</v>
      </c>
      <c r="V24" s="257">
        <f t="shared" si="2"/>
        <v>239</v>
      </c>
      <c r="W24" s="257">
        <f>SUM(W10:W23)/14</f>
        <v>21.840000000000003</v>
      </c>
      <c r="X24" s="257">
        <f t="shared" ref="X24:AB24" si="3">SUM(X10:X23)/14</f>
        <v>21.830000000000002</v>
      </c>
      <c r="Y24" s="270">
        <f t="shared" si="3"/>
        <v>2.1085714285714281</v>
      </c>
      <c r="Z24" s="270">
        <f t="shared" si="3"/>
        <v>2.1971428571428571</v>
      </c>
      <c r="AA24" s="257">
        <f t="shared" si="3"/>
        <v>16.889999999999997</v>
      </c>
      <c r="AB24" s="270">
        <f t="shared" si="3"/>
        <v>23.429285714285715</v>
      </c>
      <c r="AC24" t="s">
        <v>307</v>
      </c>
      <c r="AD24" t="s">
        <v>308</v>
      </c>
    </row>
    <row r="25" spans="1:30" ht="30" x14ac:dyDescent="0.25">
      <c r="A25" s="17">
        <f t="shared" si="1"/>
        <v>16</v>
      </c>
      <c r="B25" s="144" t="s">
        <v>200</v>
      </c>
      <c r="C25" s="230">
        <v>6012</v>
      </c>
      <c r="D25" s="230">
        <v>5825</v>
      </c>
      <c r="E25" s="230">
        <v>48</v>
      </c>
      <c r="F25" s="230">
        <v>30</v>
      </c>
      <c r="G25" s="230">
        <v>3</v>
      </c>
      <c r="H25" s="230">
        <v>4</v>
      </c>
      <c r="I25" s="230">
        <v>206</v>
      </c>
      <c r="J25" s="230">
        <v>331</v>
      </c>
      <c r="K25" s="230">
        <v>90</v>
      </c>
      <c r="L25" s="230">
        <v>331</v>
      </c>
      <c r="M25" s="230">
        <v>116</v>
      </c>
      <c r="N25" s="230"/>
      <c r="O25" s="230"/>
      <c r="P25" s="230"/>
      <c r="Q25" s="230">
        <v>12</v>
      </c>
      <c r="R25" s="230">
        <v>7</v>
      </c>
      <c r="S25" s="230"/>
      <c r="T25" s="230"/>
      <c r="U25" s="230"/>
      <c r="V25" s="230"/>
      <c r="W25" s="230">
        <v>18.25</v>
      </c>
      <c r="X25" s="230">
        <v>18.12</v>
      </c>
      <c r="Y25" s="230">
        <v>1</v>
      </c>
      <c r="Z25" s="230">
        <v>0.06</v>
      </c>
      <c r="AA25" s="232">
        <v>35</v>
      </c>
      <c r="AB25" s="232">
        <v>17.600000000000001</v>
      </c>
    </row>
    <row r="26" spans="1:30" x14ac:dyDescent="0.25">
      <c r="A26" s="17">
        <f t="shared" si="1"/>
        <v>17</v>
      </c>
      <c r="B26" s="144" t="s">
        <v>201</v>
      </c>
      <c r="C26" s="241">
        <v>3515</v>
      </c>
      <c r="D26" s="230">
        <v>4417</v>
      </c>
      <c r="E26" s="230">
        <v>62</v>
      </c>
      <c r="F26" s="230">
        <v>93</v>
      </c>
      <c r="G26" s="230">
        <v>2</v>
      </c>
      <c r="H26" s="230">
        <v>47</v>
      </c>
      <c r="I26" s="230">
        <v>102</v>
      </c>
      <c r="J26" s="230">
        <v>97</v>
      </c>
      <c r="K26" s="230">
        <v>38</v>
      </c>
      <c r="L26" s="230">
        <v>46</v>
      </c>
      <c r="M26" s="230">
        <v>64</v>
      </c>
      <c r="N26" s="230">
        <v>51</v>
      </c>
      <c r="O26" s="230"/>
      <c r="P26" s="230"/>
      <c r="Q26" s="230">
        <v>8</v>
      </c>
      <c r="R26" s="230">
        <v>19</v>
      </c>
      <c r="S26" s="230"/>
      <c r="T26" s="230"/>
      <c r="U26" s="230"/>
      <c r="V26" s="230"/>
      <c r="W26" s="230">
        <v>19.8</v>
      </c>
      <c r="X26" s="230">
        <v>26.1</v>
      </c>
      <c r="Y26" s="230">
        <v>0.5</v>
      </c>
      <c r="Z26" s="230">
        <v>0.4</v>
      </c>
      <c r="AA26" s="232">
        <v>34</v>
      </c>
      <c r="AB26" s="232">
        <v>45</v>
      </c>
    </row>
    <row r="27" spans="1:30" ht="30" x14ac:dyDescent="0.25">
      <c r="A27" s="17">
        <f t="shared" si="1"/>
        <v>18</v>
      </c>
      <c r="B27" s="144" t="s">
        <v>202</v>
      </c>
      <c r="C27" s="241">
        <v>3948</v>
      </c>
      <c r="D27" s="230">
        <v>3810</v>
      </c>
      <c r="E27" s="230">
        <v>159</v>
      </c>
      <c r="F27" s="230">
        <v>71</v>
      </c>
      <c r="G27" s="230">
        <v>14</v>
      </c>
      <c r="H27" s="230">
        <v>17</v>
      </c>
      <c r="I27" s="230">
        <v>142</v>
      </c>
      <c r="J27" s="230">
        <v>135</v>
      </c>
      <c r="K27" s="230">
        <v>90</v>
      </c>
      <c r="L27" s="230">
        <v>87</v>
      </c>
      <c r="M27" s="230">
        <v>52</v>
      </c>
      <c r="N27" s="230">
        <v>48</v>
      </c>
      <c r="O27" s="230"/>
      <c r="P27" s="230"/>
      <c r="Q27" s="230">
        <v>4</v>
      </c>
      <c r="R27" s="230">
        <v>4</v>
      </c>
      <c r="S27" s="230"/>
      <c r="T27" s="230"/>
      <c r="U27" s="230"/>
      <c r="V27" s="230"/>
      <c r="W27" s="230">
        <v>14.4</v>
      </c>
      <c r="X27" s="230">
        <v>14.7</v>
      </c>
      <c r="Y27" s="230">
        <v>0.5</v>
      </c>
      <c r="Z27" s="230">
        <v>0.6</v>
      </c>
      <c r="AA27" s="232">
        <v>28</v>
      </c>
      <c r="AB27" s="232">
        <v>28.2</v>
      </c>
    </row>
    <row r="28" spans="1:30" x14ac:dyDescent="0.25">
      <c r="A28" s="17">
        <f t="shared" si="1"/>
        <v>19</v>
      </c>
      <c r="B28" s="158" t="s">
        <v>203</v>
      </c>
      <c r="C28" s="241">
        <v>3858</v>
      </c>
      <c r="D28" s="230">
        <v>4752</v>
      </c>
      <c r="E28" s="230">
        <v>15</v>
      </c>
      <c r="F28" s="230">
        <v>36</v>
      </c>
      <c r="G28" s="230">
        <v>7</v>
      </c>
      <c r="H28" s="230">
        <v>8</v>
      </c>
      <c r="I28" s="230">
        <v>92</v>
      </c>
      <c r="J28" s="230">
        <v>368</v>
      </c>
      <c r="K28" s="230">
        <v>48</v>
      </c>
      <c r="L28" s="230">
        <v>164</v>
      </c>
      <c r="M28" s="230">
        <v>44</v>
      </c>
      <c r="N28" s="230">
        <v>204</v>
      </c>
      <c r="O28" s="230">
        <v>26</v>
      </c>
      <c r="P28" s="230">
        <v>31</v>
      </c>
      <c r="Q28" s="230">
        <v>13</v>
      </c>
      <c r="R28" s="230">
        <v>10</v>
      </c>
      <c r="S28" s="230">
        <v>3</v>
      </c>
      <c r="T28" s="230">
        <v>24</v>
      </c>
      <c r="U28" s="230"/>
      <c r="V28" s="230"/>
      <c r="W28" s="230">
        <v>14.6</v>
      </c>
      <c r="X28" s="230">
        <v>17.2</v>
      </c>
      <c r="Y28" s="230">
        <v>2.2999999999999998</v>
      </c>
      <c r="Z28" s="230">
        <v>2.1</v>
      </c>
      <c r="AA28" s="232">
        <v>4.9000000000000004</v>
      </c>
      <c r="AB28" s="232">
        <v>12.9</v>
      </c>
    </row>
    <row r="29" spans="1:30" x14ac:dyDescent="0.25">
      <c r="A29" s="17">
        <f t="shared" si="1"/>
        <v>20</v>
      </c>
      <c r="B29" s="144" t="s">
        <v>204</v>
      </c>
      <c r="C29" s="241">
        <v>4211</v>
      </c>
      <c r="D29" s="230">
        <v>3865</v>
      </c>
      <c r="E29" s="230">
        <v>0</v>
      </c>
      <c r="F29" s="230">
        <v>9</v>
      </c>
      <c r="G29" s="230">
        <v>3</v>
      </c>
      <c r="H29" s="230">
        <v>4</v>
      </c>
      <c r="I29" s="230">
        <v>238</v>
      </c>
      <c r="J29" s="230">
        <v>191</v>
      </c>
      <c r="K29" s="230">
        <v>21</v>
      </c>
      <c r="L29" s="230">
        <v>14</v>
      </c>
      <c r="M29" s="230">
        <v>217</v>
      </c>
      <c r="N29" s="230">
        <v>177</v>
      </c>
      <c r="O29" s="230"/>
      <c r="P29" s="230"/>
      <c r="Q29" s="230">
        <v>7</v>
      </c>
      <c r="R29" s="230">
        <v>4</v>
      </c>
      <c r="S29" s="230"/>
      <c r="T29" s="230"/>
      <c r="U29" s="230"/>
      <c r="V29" s="230"/>
      <c r="W29" s="232">
        <v>1.8</v>
      </c>
      <c r="X29" s="230">
        <v>1.3</v>
      </c>
      <c r="Y29" s="230">
        <v>0.1</v>
      </c>
      <c r="Z29" s="230">
        <v>0.06</v>
      </c>
      <c r="AA29" s="232">
        <v>17.690000000000001</v>
      </c>
      <c r="AB29" s="232">
        <v>20.329999999999998</v>
      </c>
    </row>
    <row r="30" spans="1:30" ht="31.5" x14ac:dyDescent="0.25">
      <c r="A30" s="17">
        <f t="shared" si="1"/>
        <v>21</v>
      </c>
      <c r="B30" s="210" t="s">
        <v>205</v>
      </c>
      <c r="C30" s="241">
        <v>4896</v>
      </c>
      <c r="D30" s="230">
        <v>3962</v>
      </c>
      <c r="E30" s="230">
        <v>101</v>
      </c>
      <c r="F30" s="230">
        <v>32</v>
      </c>
      <c r="G30" s="230"/>
      <c r="H30" s="230"/>
      <c r="I30" s="230">
        <v>477</v>
      </c>
      <c r="J30" s="230">
        <v>461</v>
      </c>
      <c r="K30" s="230">
        <v>419</v>
      </c>
      <c r="L30" s="230">
        <v>404</v>
      </c>
      <c r="M30" s="230">
        <v>58</v>
      </c>
      <c r="N30" s="230">
        <v>57</v>
      </c>
      <c r="O30" s="230">
        <v>43</v>
      </c>
      <c r="P30" s="230">
        <v>4</v>
      </c>
      <c r="Q30" s="230">
        <v>3</v>
      </c>
      <c r="R30" s="230"/>
      <c r="S30" s="230"/>
      <c r="T30" s="230"/>
      <c r="U30" s="230"/>
      <c r="V30" s="230"/>
      <c r="W30" s="230">
        <v>25.4</v>
      </c>
      <c r="X30" s="230">
        <v>25.2</v>
      </c>
      <c r="Y30" s="230">
        <v>2</v>
      </c>
      <c r="Z30" s="230">
        <v>2.5</v>
      </c>
      <c r="AA30" s="232">
        <v>10.26</v>
      </c>
      <c r="AB30" s="232">
        <v>8.6999999999999993</v>
      </c>
    </row>
    <row r="31" spans="1:30" ht="30" x14ac:dyDescent="0.25">
      <c r="A31" s="229">
        <f t="shared" si="1"/>
        <v>22</v>
      </c>
      <c r="B31" s="144" t="s">
        <v>206</v>
      </c>
      <c r="C31" s="185">
        <v>2799</v>
      </c>
      <c r="D31" s="230">
        <v>2191</v>
      </c>
      <c r="E31" s="230">
        <v>33</v>
      </c>
      <c r="F31" s="230">
        <v>25</v>
      </c>
      <c r="G31" s="230">
        <v>10</v>
      </c>
      <c r="H31" s="230">
        <v>9</v>
      </c>
      <c r="I31" s="230">
        <v>84</v>
      </c>
      <c r="J31" s="230">
        <v>66</v>
      </c>
      <c r="K31" s="230">
        <v>53</v>
      </c>
      <c r="L31" s="230">
        <v>47</v>
      </c>
      <c r="M31" s="230">
        <v>31</v>
      </c>
      <c r="N31" s="230">
        <v>19</v>
      </c>
      <c r="O31" s="230"/>
      <c r="P31" s="230"/>
      <c r="Q31" s="230">
        <v>3</v>
      </c>
      <c r="R31" s="230">
        <v>1</v>
      </c>
      <c r="S31" s="230"/>
      <c r="T31" s="230"/>
      <c r="U31" s="230"/>
      <c r="V31" s="230"/>
      <c r="W31" s="230">
        <v>6.6</v>
      </c>
      <c r="X31" s="230">
        <v>6.5</v>
      </c>
      <c r="Y31" s="230">
        <v>0.4</v>
      </c>
      <c r="Z31" s="230">
        <v>0.3</v>
      </c>
      <c r="AA31" s="178"/>
      <c r="AB31" s="215">
        <v>33.200000000000003</v>
      </c>
    </row>
    <row r="32" spans="1:30" x14ac:dyDescent="0.25">
      <c r="A32" s="17">
        <f t="shared" si="1"/>
        <v>23</v>
      </c>
      <c r="B32" s="144" t="s">
        <v>207</v>
      </c>
      <c r="C32" s="241">
        <v>6343</v>
      </c>
      <c r="D32" s="230">
        <v>6567</v>
      </c>
      <c r="E32" s="230">
        <v>23</v>
      </c>
      <c r="F32" s="230">
        <v>68</v>
      </c>
      <c r="G32" s="230">
        <v>6</v>
      </c>
      <c r="H32" s="230">
        <v>53</v>
      </c>
      <c r="I32" s="230">
        <v>300</v>
      </c>
      <c r="J32" s="230">
        <v>297</v>
      </c>
      <c r="K32" s="230">
        <v>213</v>
      </c>
      <c r="L32" s="230">
        <v>193</v>
      </c>
      <c r="M32" s="230">
        <v>87</v>
      </c>
      <c r="N32" s="230">
        <v>104</v>
      </c>
      <c r="O32" s="230">
        <v>8</v>
      </c>
      <c r="P32" s="230">
        <v>15</v>
      </c>
      <c r="Q32" s="230">
        <v>16</v>
      </c>
      <c r="R32" s="230">
        <v>8</v>
      </c>
      <c r="S32" s="230">
        <v>69</v>
      </c>
      <c r="T32" s="230">
        <v>90</v>
      </c>
      <c r="U32" s="230">
        <v>11</v>
      </c>
      <c r="V32" s="230">
        <v>10</v>
      </c>
      <c r="W32" s="230">
        <v>27</v>
      </c>
      <c r="X32" s="230">
        <v>26</v>
      </c>
      <c r="Y32" s="230">
        <v>1.5</v>
      </c>
      <c r="Z32" s="230">
        <v>1.2</v>
      </c>
      <c r="AA32" s="232">
        <v>21</v>
      </c>
      <c r="AB32" s="232">
        <v>22</v>
      </c>
    </row>
    <row r="33" spans="1:28" ht="30" x14ac:dyDescent="0.25">
      <c r="A33" s="17">
        <f t="shared" si="1"/>
        <v>24</v>
      </c>
      <c r="B33" s="144" t="s">
        <v>208</v>
      </c>
      <c r="C33" s="241">
        <v>2014</v>
      </c>
      <c r="D33" s="230">
        <v>1716</v>
      </c>
      <c r="E33" s="230">
        <v>23</v>
      </c>
      <c r="F33" s="230">
        <v>6</v>
      </c>
      <c r="G33" s="230"/>
      <c r="H33" s="230"/>
      <c r="I33" s="230">
        <v>9</v>
      </c>
      <c r="J33" s="230">
        <v>18</v>
      </c>
      <c r="K33" s="230">
        <v>9</v>
      </c>
      <c r="L33" s="230">
        <v>13</v>
      </c>
      <c r="M33" s="230"/>
      <c r="N33" s="230">
        <v>5</v>
      </c>
      <c r="O33" s="230"/>
      <c r="P33" s="230"/>
      <c r="Q33" s="230">
        <v>10</v>
      </c>
      <c r="R33" s="230">
        <v>12</v>
      </c>
      <c r="S33" s="230"/>
      <c r="T33" s="230"/>
      <c r="U33" s="230"/>
      <c r="V33" s="230"/>
      <c r="W33" s="230">
        <v>8.6</v>
      </c>
      <c r="X33" s="230"/>
      <c r="Y33" s="230">
        <v>0.03</v>
      </c>
      <c r="Z33" s="230">
        <v>0.1</v>
      </c>
      <c r="AA33" s="232">
        <v>223.7</v>
      </c>
      <c r="AB33" s="232">
        <v>95.3</v>
      </c>
    </row>
    <row r="34" spans="1:28" x14ac:dyDescent="0.25">
      <c r="A34" s="17">
        <f t="shared" si="1"/>
        <v>25</v>
      </c>
      <c r="B34" s="144" t="s">
        <v>209</v>
      </c>
      <c r="C34" s="241">
        <v>1389</v>
      </c>
      <c r="D34" s="230">
        <v>1702</v>
      </c>
      <c r="E34" s="230">
        <v>47</v>
      </c>
      <c r="F34" s="230">
        <v>73</v>
      </c>
      <c r="G34" s="230">
        <v>8</v>
      </c>
      <c r="H34" s="230">
        <v>11</v>
      </c>
      <c r="I34" s="230">
        <v>10</v>
      </c>
      <c r="J34" s="230">
        <v>19</v>
      </c>
      <c r="K34" s="230">
        <v>6</v>
      </c>
      <c r="L34" s="230">
        <v>5</v>
      </c>
      <c r="M34" s="230">
        <v>4</v>
      </c>
      <c r="N34" s="230">
        <v>8</v>
      </c>
      <c r="O34" s="230">
        <v>4</v>
      </c>
      <c r="P34" s="230">
        <v>6</v>
      </c>
      <c r="Q34" s="230">
        <v>4</v>
      </c>
      <c r="R34" s="230">
        <v>5</v>
      </c>
      <c r="S34" s="230"/>
      <c r="T34" s="230"/>
      <c r="U34" s="230"/>
      <c r="V34" s="230"/>
      <c r="W34" s="230">
        <v>0.6</v>
      </c>
      <c r="X34" s="230">
        <v>0.6</v>
      </c>
      <c r="Y34" s="230">
        <v>5.0000000000000001E-3</v>
      </c>
      <c r="Z34" s="230">
        <v>4.0000000000000001E-3</v>
      </c>
      <c r="AA34" s="232">
        <v>138.9</v>
      </c>
      <c r="AB34" s="232">
        <v>86.6</v>
      </c>
    </row>
    <row r="35" spans="1:28" x14ac:dyDescent="0.25">
      <c r="A35" s="17">
        <f t="shared" si="1"/>
        <v>26</v>
      </c>
      <c r="B35" s="144" t="s">
        <v>210</v>
      </c>
      <c r="C35" s="241">
        <v>1520</v>
      </c>
      <c r="D35" s="230">
        <v>1634</v>
      </c>
      <c r="E35" s="230">
        <v>12</v>
      </c>
      <c r="F35" s="230">
        <v>13</v>
      </c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>
        <v>0.8</v>
      </c>
      <c r="X35" s="230">
        <v>0.9</v>
      </c>
      <c r="Y35" s="230"/>
      <c r="Z35" s="230"/>
      <c r="AA35" s="232">
        <v>1520</v>
      </c>
      <c r="AB35" s="232">
        <v>1634</v>
      </c>
    </row>
    <row r="36" spans="1:28" ht="30" x14ac:dyDescent="0.25">
      <c r="A36" s="17">
        <f t="shared" si="1"/>
        <v>27</v>
      </c>
      <c r="B36" s="144" t="s">
        <v>211</v>
      </c>
      <c r="C36" s="230">
        <v>1899</v>
      </c>
      <c r="D36" s="230">
        <v>1673</v>
      </c>
      <c r="E36" s="230">
        <v>24</v>
      </c>
      <c r="F36" s="230">
        <v>15</v>
      </c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>
        <v>1.1000000000000001</v>
      </c>
      <c r="X36" s="230">
        <v>1.2</v>
      </c>
      <c r="Y36" s="230"/>
      <c r="Z36" s="230"/>
      <c r="AA36" s="246"/>
      <c r="AB36" s="246"/>
    </row>
    <row r="37" spans="1:28" x14ac:dyDescent="0.25">
      <c r="A37" s="229">
        <f t="shared" si="1"/>
        <v>28</v>
      </c>
      <c r="B37" s="144" t="s">
        <v>212</v>
      </c>
      <c r="C37" s="246"/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6"/>
      <c r="AA37" s="246"/>
      <c r="AB37" s="246"/>
    </row>
    <row r="38" spans="1:28" ht="30" x14ac:dyDescent="0.25">
      <c r="A38" s="17">
        <f t="shared" si="1"/>
        <v>29</v>
      </c>
      <c r="B38" s="158" t="s">
        <v>213</v>
      </c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</row>
    <row r="39" spans="1:28" x14ac:dyDescent="0.25">
      <c r="A39" s="17">
        <f t="shared" si="1"/>
        <v>30</v>
      </c>
      <c r="B39" s="144" t="s">
        <v>214</v>
      </c>
      <c r="C39" s="241">
        <v>142</v>
      </c>
      <c r="D39" s="230">
        <v>227</v>
      </c>
      <c r="E39" s="230">
        <v>3</v>
      </c>
      <c r="F39" s="230">
        <v>2</v>
      </c>
      <c r="G39" s="230">
        <v>3</v>
      </c>
      <c r="H39" s="230">
        <v>2</v>
      </c>
      <c r="I39" s="230">
        <v>9</v>
      </c>
      <c r="J39" s="230">
        <v>6</v>
      </c>
      <c r="K39" s="230">
        <v>9</v>
      </c>
      <c r="L39" s="230">
        <v>6</v>
      </c>
      <c r="M39" s="230"/>
      <c r="N39" s="230"/>
      <c r="O39" s="230"/>
      <c r="P39" s="230">
        <v>2</v>
      </c>
      <c r="Q39" s="230"/>
      <c r="R39" s="230"/>
      <c r="S39" s="230"/>
      <c r="T39" s="230"/>
      <c r="U39" s="230"/>
      <c r="V39" s="230"/>
      <c r="W39" s="230">
        <v>4.3</v>
      </c>
      <c r="X39" s="230">
        <v>5.7</v>
      </c>
      <c r="Y39" s="230"/>
      <c r="Z39" s="230">
        <v>0.15</v>
      </c>
      <c r="AA39" s="232">
        <v>1</v>
      </c>
      <c r="AB39" s="232">
        <v>1</v>
      </c>
    </row>
    <row r="40" spans="1:28" x14ac:dyDescent="0.25">
      <c r="A40" s="17">
        <f t="shared" si="1"/>
        <v>31</v>
      </c>
      <c r="B40" s="144" t="s">
        <v>215</v>
      </c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</row>
    <row r="41" spans="1:28" x14ac:dyDescent="0.25">
      <c r="A41" s="17">
        <f t="shared" si="1"/>
        <v>32</v>
      </c>
      <c r="B41" s="135" t="s">
        <v>216</v>
      </c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</row>
    <row r="42" spans="1:28" ht="30" x14ac:dyDescent="0.25">
      <c r="A42" s="17">
        <f t="shared" si="1"/>
        <v>33</v>
      </c>
      <c r="B42" s="135" t="s">
        <v>217</v>
      </c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</row>
    <row r="43" spans="1:28" x14ac:dyDescent="0.25">
      <c r="A43" s="17">
        <f t="shared" si="1"/>
        <v>34</v>
      </c>
      <c r="B43" s="144" t="s">
        <v>218</v>
      </c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</row>
    <row r="44" spans="1:28" ht="30" x14ac:dyDescent="0.25">
      <c r="A44" s="17">
        <f t="shared" si="1"/>
        <v>35</v>
      </c>
      <c r="B44" s="144" t="s">
        <v>219</v>
      </c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</row>
    <row r="45" spans="1:28" ht="25.5" x14ac:dyDescent="0.25">
      <c r="A45" s="17">
        <f t="shared" si="1"/>
        <v>36</v>
      </c>
      <c r="B45" s="194" t="s">
        <v>220</v>
      </c>
      <c r="C45" s="241">
        <v>44</v>
      </c>
      <c r="D45" s="230">
        <v>38</v>
      </c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231"/>
      <c r="AB45" s="246"/>
    </row>
    <row r="46" spans="1:28" ht="30" x14ac:dyDescent="0.25">
      <c r="A46" s="17">
        <f t="shared" si="1"/>
        <v>37</v>
      </c>
      <c r="B46" s="135" t="s">
        <v>221</v>
      </c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</row>
    <row r="47" spans="1:28" ht="45" x14ac:dyDescent="0.25">
      <c r="A47" s="17">
        <f t="shared" si="1"/>
        <v>38</v>
      </c>
      <c r="B47" s="144" t="s">
        <v>222</v>
      </c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</row>
    <row r="48" spans="1:28" ht="31.5" x14ac:dyDescent="0.25">
      <c r="A48" s="17">
        <f t="shared" si="1"/>
        <v>39</v>
      </c>
      <c r="B48" s="210" t="s">
        <v>223</v>
      </c>
      <c r="C48" s="241">
        <v>3197</v>
      </c>
      <c r="D48" s="230">
        <v>3187</v>
      </c>
      <c r="E48" s="230">
        <v>62</v>
      </c>
      <c r="F48" s="230">
        <v>64</v>
      </c>
      <c r="G48" s="230">
        <v>18</v>
      </c>
      <c r="H48" s="230">
        <v>23</v>
      </c>
      <c r="I48" s="230">
        <v>224</v>
      </c>
      <c r="J48" s="230">
        <v>229</v>
      </c>
      <c r="K48" s="230">
        <v>25</v>
      </c>
      <c r="L48" s="230">
        <v>20</v>
      </c>
      <c r="M48" s="230">
        <v>199</v>
      </c>
      <c r="N48" s="230">
        <v>209</v>
      </c>
      <c r="O48" s="230"/>
      <c r="P48" s="230"/>
      <c r="Q48" s="230"/>
      <c r="R48" s="230"/>
      <c r="S48" s="230"/>
      <c r="T48" s="230"/>
      <c r="U48" s="230"/>
      <c r="V48" s="230"/>
      <c r="W48" s="230">
        <v>19.600000000000001</v>
      </c>
      <c r="X48" s="230">
        <v>24.9</v>
      </c>
      <c r="Y48" s="230">
        <v>0.95</v>
      </c>
      <c r="Z48" s="230">
        <v>1.1000000000000001</v>
      </c>
      <c r="AA48" s="232">
        <v>14.3</v>
      </c>
      <c r="AB48" s="232">
        <v>13.9</v>
      </c>
    </row>
    <row r="49" spans="1:30" x14ac:dyDescent="0.25">
      <c r="A49" s="17">
        <f t="shared" si="1"/>
        <v>40</v>
      </c>
      <c r="B49" s="144" t="s">
        <v>224</v>
      </c>
      <c r="C49" s="220">
        <v>2780</v>
      </c>
      <c r="D49" s="227">
        <v>2937</v>
      </c>
      <c r="E49" s="230">
        <v>26</v>
      </c>
      <c r="F49" s="230">
        <v>26</v>
      </c>
      <c r="G49" s="230">
        <v>26</v>
      </c>
      <c r="H49" s="230"/>
      <c r="I49" s="230">
        <v>110</v>
      </c>
      <c r="J49" s="230">
        <v>150</v>
      </c>
      <c r="K49" s="230">
        <v>29</v>
      </c>
      <c r="L49" s="230">
        <v>46</v>
      </c>
      <c r="M49" s="230">
        <v>81</v>
      </c>
      <c r="N49" s="230">
        <v>104</v>
      </c>
      <c r="O49" s="230">
        <v>15</v>
      </c>
      <c r="P49" s="230">
        <v>17</v>
      </c>
      <c r="Q49" s="230"/>
      <c r="R49" s="230"/>
      <c r="S49" s="230"/>
      <c r="T49" s="230"/>
      <c r="U49" s="230"/>
      <c r="V49" s="230"/>
      <c r="W49" s="230">
        <v>12.9</v>
      </c>
      <c r="X49" s="230">
        <v>16</v>
      </c>
      <c r="Y49" s="230">
        <v>0.4</v>
      </c>
      <c r="Z49" s="230">
        <v>0.7</v>
      </c>
      <c r="AA49" s="232">
        <v>25.3</v>
      </c>
      <c r="AB49" s="232">
        <v>19.600000000000001</v>
      </c>
    </row>
    <row r="50" spans="1:30" ht="30" x14ac:dyDescent="0.25">
      <c r="A50" s="17">
        <f t="shared" si="1"/>
        <v>41</v>
      </c>
      <c r="B50" s="144" t="s">
        <v>225</v>
      </c>
      <c r="C50" s="241">
        <v>533</v>
      </c>
      <c r="D50" s="230">
        <v>851</v>
      </c>
      <c r="E50" s="215">
        <v>317</v>
      </c>
      <c r="F50" s="215">
        <v>520</v>
      </c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>
        <v>2.2000000000000002</v>
      </c>
      <c r="X50" s="230"/>
      <c r="Y50" s="230"/>
      <c r="Z50" s="230"/>
      <c r="AA50" s="246"/>
      <c r="AB50" s="246"/>
    </row>
    <row r="51" spans="1:30" ht="30" x14ac:dyDescent="0.25">
      <c r="A51" s="17">
        <f t="shared" si="1"/>
        <v>42</v>
      </c>
      <c r="B51" s="144" t="s">
        <v>226</v>
      </c>
      <c r="C51" s="241">
        <v>1348</v>
      </c>
      <c r="D51" s="230">
        <v>1207</v>
      </c>
      <c r="E51" s="230">
        <v>24</v>
      </c>
      <c r="F51" s="230">
        <v>9</v>
      </c>
      <c r="G51" s="230">
        <v>4</v>
      </c>
      <c r="H51" s="230"/>
      <c r="I51" s="230">
        <v>203</v>
      </c>
      <c r="J51" s="230">
        <v>193</v>
      </c>
      <c r="K51" s="230">
        <v>45</v>
      </c>
      <c r="L51" s="230">
        <v>40</v>
      </c>
      <c r="M51" s="230">
        <v>158</v>
      </c>
      <c r="N51" s="230">
        <v>153</v>
      </c>
      <c r="O51" s="230">
        <v>10</v>
      </c>
      <c r="P51" s="230">
        <v>12</v>
      </c>
      <c r="Q51" s="230">
        <v>6</v>
      </c>
      <c r="R51" s="230">
        <v>6</v>
      </c>
      <c r="S51" s="230"/>
      <c r="T51" s="230"/>
      <c r="U51" s="230"/>
      <c r="V51" s="230"/>
      <c r="W51" s="230">
        <v>8</v>
      </c>
      <c r="X51" s="230">
        <v>8</v>
      </c>
      <c r="Y51" s="230">
        <v>1</v>
      </c>
      <c r="Z51" s="230">
        <v>1</v>
      </c>
      <c r="AA51" s="275">
        <v>1</v>
      </c>
      <c r="AB51" s="232">
        <v>1</v>
      </c>
      <c r="AC51" t="s">
        <v>309</v>
      </c>
      <c r="AD51" t="s">
        <v>310</v>
      </c>
    </row>
    <row r="52" spans="1:30" x14ac:dyDescent="0.25">
      <c r="A52" s="17">
        <f t="shared" si="1"/>
        <v>43</v>
      </c>
      <c r="B52" s="144" t="s">
        <v>227</v>
      </c>
      <c r="C52" s="241">
        <v>371</v>
      </c>
      <c r="D52" s="230">
        <v>446</v>
      </c>
      <c r="E52" s="230">
        <v>17</v>
      </c>
      <c r="F52" s="230">
        <v>7</v>
      </c>
      <c r="G52" s="230"/>
      <c r="H52" s="230"/>
      <c r="I52" s="230"/>
      <c r="J52" s="230"/>
      <c r="K52" s="230"/>
      <c r="L52" s="230"/>
      <c r="M52" s="230"/>
      <c r="N52" s="230"/>
      <c r="O52" s="230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</row>
    <row r="53" spans="1:30" ht="30" x14ac:dyDescent="0.25">
      <c r="A53" s="17">
        <f t="shared" si="1"/>
        <v>44</v>
      </c>
      <c r="B53" s="144" t="s">
        <v>228</v>
      </c>
      <c r="C53" s="241">
        <v>1375</v>
      </c>
      <c r="D53" s="230">
        <v>1416</v>
      </c>
      <c r="E53" s="230">
        <v>28</v>
      </c>
      <c r="F53" s="230">
        <v>30</v>
      </c>
      <c r="G53" s="230"/>
      <c r="H53" s="230"/>
      <c r="I53" s="230">
        <v>39</v>
      </c>
      <c r="J53" s="230">
        <v>45</v>
      </c>
      <c r="K53" s="230">
        <v>15</v>
      </c>
      <c r="L53" s="230">
        <v>17</v>
      </c>
      <c r="M53" s="230">
        <v>24</v>
      </c>
      <c r="N53" s="230">
        <v>28</v>
      </c>
      <c r="O53" s="230"/>
      <c r="P53" s="230"/>
      <c r="Q53" s="230">
        <v>2</v>
      </c>
      <c r="R53" s="230">
        <v>3</v>
      </c>
      <c r="S53" s="230"/>
      <c r="T53" s="230"/>
      <c r="U53" s="230"/>
      <c r="V53" s="230"/>
      <c r="W53" s="230">
        <v>13.32</v>
      </c>
      <c r="X53" s="230">
        <v>13.77</v>
      </c>
      <c r="Y53" s="230">
        <v>0.19</v>
      </c>
      <c r="Z53" s="230">
        <v>0.24</v>
      </c>
      <c r="AA53" s="232">
        <v>35.200000000000003</v>
      </c>
      <c r="AB53" s="232">
        <v>31.5</v>
      </c>
    </row>
    <row r="54" spans="1:30" x14ac:dyDescent="0.25">
      <c r="A54" s="17">
        <f t="shared" si="1"/>
        <v>45</v>
      </c>
      <c r="B54" s="158" t="s">
        <v>229</v>
      </c>
      <c r="C54" s="246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46"/>
      <c r="V54" s="246"/>
      <c r="W54" s="246"/>
      <c r="X54" s="246"/>
      <c r="Y54" s="246"/>
      <c r="Z54" s="246"/>
      <c r="AA54" s="246"/>
      <c r="AB54" s="246"/>
    </row>
    <row r="55" spans="1:30" ht="30" x14ac:dyDescent="0.25">
      <c r="A55" s="17">
        <f t="shared" si="1"/>
        <v>46</v>
      </c>
      <c r="B55" s="135" t="s">
        <v>230</v>
      </c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</row>
    <row r="56" spans="1:30" ht="45" x14ac:dyDescent="0.25">
      <c r="A56" s="17">
        <f t="shared" si="1"/>
        <v>47</v>
      </c>
      <c r="B56" s="142" t="s">
        <v>298</v>
      </c>
      <c r="C56" s="241">
        <v>124</v>
      </c>
      <c r="D56" s="230">
        <v>105</v>
      </c>
      <c r="E56" s="230">
        <v>5</v>
      </c>
      <c r="F56" s="230">
        <v>2</v>
      </c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>
        <v>0.2</v>
      </c>
      <c r="X56" s="230">
        <v>0.2</v>
      </c>
      <c r="Y56" s="230"/>
      <c r="Z56" s="246"/>
      <c r="AA56" s="246"/>
      <c r="AB56" s="246"/>
    </row>
    <row r="57" spans="1:30" ht="30" x14ac:dyDescent="0.25">
      <c r="A57" s="17">
        <f t="shared" si="1"/>
        <v>48</v>
      </c>
      <c r="B57" s="158" t="s">
        <v>231</v>
      </c>
      <c r="C57" s="241">
        <v>34</v>
      </c>
      <c r="D57" s="230">
        <v>52</v>
      </c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  <c r="R57" s="246"/>
      <c r="S57" s="246"/>
      <c r="T57" s="246"/>
      <c r="U57" s="246"/>
      <c r="V57" s="246"/>
      <c r="W57" s="246"/>
      <c r="X57" s="246"/>
      <c r="Y57" s="246"/>
      <c r="Z57" s="246"/>
      <c r="AA57" s="246"/>
      <c r="AB57" s="246"/>
    </row>
    <row r="58" spans="1:30" ht="30" x14ac:dyDescent="0.25">
      <c r="A58" s="17">
        <f t="shared" si="1"/>
        <v>49</v>
      </c>
      <c r="B58" s="144" t="s">
        <v>232</v>
      </c>
      <c r="C58" s="241">
        <v>337</v>
      </c>
      <c r="D58" s="230">
        <v>427</v>
      </c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>
        <v>4.5</v>
      </c>
      <c r="X58" s="230">
        <v>2.6</v>
      </c>
      <c r="Y58" s="230"/>
      <c r="Z58" s="230"/>
      <c r="AA58" s="246"/>
      <c r="AB58" s="246"/>
    </row>
    <row r="59" spans="1:30" ht="30" x14ac:dyDescent="0.25">
      <c r="A59" s="17">
        <f t="shared" si="1"/>
        <v>50</v>
      </c>
      <c r="B59" s="144" t="s">
        <v>233</v>
      </c>
      <c r="C59" s="241">
        <v>61</v>
      </c>
      <c r="D59" s="230">
        <v>62</v>
      </c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  <c r="R59" s="246"/>
      <c r="S59" s="246"/>
      <c r="T59" s="246"/>
      <c r="U59" s="246"/>
      <c r="V59" s="246"/>
      <c r="W59" s="246"/>
      <c r="X59" s="246"/>
      <c r="Y59" s="246"/>
      <c r="Z59" s="246"/>
      <c r="AA59" s="246"/>
      <c r="AB59" s="246"/>
    </row>
    <row r="60" spans="1:30" s="32" customFormat="1" ht="45" x14ac:dyDescent="0.25">
      <c r="A60" s="17">
        <v>53</v>
      </c>
      <c r="B60" s="143" t="s">
        <v>237</v>
      </c>
      <c r="C60" s="241"/>
      <c r="D60" s="230">
        <v>92</v>
      </c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>
        <v>4.5999999999999996</v>
      </c>
      <c r="Y60" s="230"/>
      <c r="Z60" s="230"/>
      <c r="AA60" s="231"/>
      <c r="AB60" s="246"/>
    </row>
    <row r="61" spans="1:30" ht="28.5" x14ac:dyDescent="0.25">
      <c r="A61" s="140"/>
      <c r="B61" s="136" t="s">
        <v>234</v>
      </c>
      <c r="C61" s="257">
        <f>SUM(C25:C60)</f>
        <v>52750</v>
      </c>
      <c r="D61" s="257">
        <f t="shared" ref="D61:V61" si="4">SUM(D25:D60)</f>
        <v>53161</v>
      </c>
      <c r="E61" s="257">
        <f t="shared" si="4"/>
        <v>1029</v>
      </c>
      <c r="F61" s="257">
        <f t="shared" si="4"/>
        <v>1131</v>
      </c>
      <c r="G61" s="257">
        <f t="shared" si="4"/>
        <v>104</v>
      </c>
      <c r="H61" s="257">
        <f t="shared" si="4"/>
        <v>178</v>
      </c>
      <c r="I61" s="257">
        <f t="shared" si="4"/>
        <v>2245</v>
      </c>
      <c r="J61" s="257">
        <f t="shared" si="4"/>
        <v>2606</v>
      </c>
      <c r="K61" s="257">
        <f t="shared" si="4"/>
        <v>1110</v>
      </c>
      <c r="L61" s="257">
        <f t="shared" si="4"/>
        <v>1433</v>
      </c>
      <c r="M61" s="257">
        <f t="shared" si="4"/>
        <v>1135</v>
      </c>
      <c r="N61" s="257">
        <f t="shared" si="4"/>
        <v>1167</v>
      </c>
      <c r="O61" s="257">
        <f t="shared" si="4"/>
        <v>106</v>
      </c>
      <c r="P61" s="257">
        <f t="shared" si="4"/>
        <v>87</v>
      </c>
      <c r="Q61" s="257">
        <f t="shared" si="4"/>
        <v>88</v>
      </c>
      <c r="R61" s="257">
        <f t="shared" si="4"/>
        <v>79</v>
      </c>
      <c r="S61" s="257">
        <f t="shared" si="4"/>
        <v>72</v>
      </c>
      <c r="T61" s="257">
        <f t="shared" si="4"/>
        <v>114</v>
      </c>
      <c r="U61" s="257">
        <f t="shared" si="4"/>
        <v>11</v>
      </c>
      <c r="V61" s="257">
        <f t="shared" si="4"/>
        <v>10</v>
      </c>
      <c r="W61" s="270">
        <f>SUM(W25:W60)/20</f>
        <v>10.198499999999999</v>
      </c>
      <c r="X61" s="270">
        <f>SUM(X25:X60)/19</f>
        <v>11.241578947368419</v>
      </c>
      <c r="Y61" s="270">
        <f>SUM(Y25:Y60)/15</f>
        <v>0.72499999999999998</v>
      </c>
      <c r="Z61" s="270">
        <f>SUM(Z25:Z60)/15</f>
        <v>0.7009333333333333</v>
      </c>
      <c r="AA61" s="270">
        <f>SUM(AA25:AA60)/18</f>
        <v>117.23611111111111</v>
      </c>
      <c r="AB61" s="270">
        <f>SUM(AB25:AB60)/17</f>
        <v>121.8135294117647</v>
      </c>
    </row>
    <row r="62" spans="1:30" x14ac:dyDescent="0.25">
      <c r="A62" s="141"/>
      <c r="B62" s="137" t="s">
        <v>235</v>
      </c>
      <c r="C62" s="188">
        <f>C61+C24</f>
        <v>232271</v>
      </c>
      <c r="D62" s="188">
        <f t="shared" ref="D62:V62" si="5">D61+D24</f>
        <v>235858</v>
      </c>
      <c r="E62" s="188">
        <f t="shared" si="5"/>
        <v>3831</v>
      </c>
      <c r="F62" s="188">
        <f t="shared" si="5"/>
        <v>3070</v>
      </c>
      <c r="G62" s="188">
        <f t="shared" si="5"/>
        <v>514</v>
      </c>
      <c r="H62" s="188">
        <f t="shared" si="5"/>
        <v>513</v>
      </c>
      <c r="I62" s="188">
        <f t="shared" si="5"/>
        <v>23747</v>
      </c>
      <c r="J62" s="188">
        <f t="shared" si="5"/>
        <v>27364</v>
      </c>
      <c r="K62" s="188">
        <f t="shared" si="5"/>
        <v>17059</v>
      </c>
      <c r="L62" s="188">
        <f t="shared" si="5"/>
        <v>22439</v>
      </c>
      <c r="M62" s="188">
        <f t="shared" si="5"/>
        <v>6683</v>
      </c>
      <c r="N62" s="188">
        <f t="shared" si="5"/>
        <v>4691</v>
      </c>
      <c r="O62" s="188">
        <f t="shared" si="5"/>
        <v>1616</v>
      </c>
      <c r="P62" s="188">
        <f t="shared" si="5"/>
        <v>1855</v>
      </c>
      <c r="Q62" s="188">
        <f t="shared" si="5"/>
        <v>292</v>
      </c>
      <c r="R62" s="188">
        <f t="shared" si="5"/>
        <v>258</v>
      </c>
      <c r="S62" s="188">
        <f t="shared" si="5"/>
        <v>1307</v>
      </c>
      <c r="T62" s="188">
        <f t="shared" si="5"/>
        <v>2129</v>
      </c>
      <c r="U62" s="188">
        <f t="shared" si="5"/>
        <v>141</v>
      </c>
      <c r="V62" s="188">
        <f t="shared" si="5"/>
        <v>249</v>
      </c>
      <c r="W62" s="272">
        <f>(W61+W24)/2</f>
        <v>16.01925</v>
      </c>
      <c r="X62" s="272">
        <f t="shared" ref="X62:AB62" si="6">(X61+X24)/2</f>
        <v>16.535789473684211</v>
      </c>
      <c r="Y62" s="272">
        <f t="shared" si="6"/>
        <v>1.4167857142857141</v>
      </c>
      <c r="Z62" s="272">
        <f t="shared" si="6"/>
        <v>1.4490380952380952</v>
      </c>
      <c r="AA62" s="272">
        <f t="shared" si="6"/>
        <v>67.06305555555555</v>
      </c>
      <c r="AB62" s="272">
        <f t="shared" si="6"/>
        <v>72.621407563025215</v>
      </c>
      <c r="AC62" t="s">
        <v>311</v>
      </c>
      <c r="AD62" t="s">
        <v>312</v>
      </c>
    </row>
  </sheetData>
  <mergeCells count="20">
    <mergeCell ref="D3:R3"/>
    <mergeCell ref="V1:X1"/>
    <mergeCell ref="C6:D7"/>
    <mergeCell ref="AA5:AB7"/>
    <mergeCell ref="Q5:R7"/>
    <mergeCell ref="S5:T7"/>
    <mergeCell ref="U5:V7"/>
    <mergeCell ref="W5:X7"/>
    <mergeCell ref="Y5:Z7"/>
    <mergeCell ref="B5:B8"/>
    <mergeCell ref="A5:A8"/>
    <mergeCell ref="E7:F7"/>
    <mergeCell ref="I6:J7"/>
    <mergeCell ref="I5:P5"/>
    <mergeCell ref="K6:L7"/>
    <mergeCell ref="M6:N7"/>
    <mergeCell ref="O6:P7"/>
    <mergeCell ref="E6:H6"/>
    <mergeCell ref="G7:H7"/>
    <mergeCell ref="C5:H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N63"/>
  <sheetViews>
    <sheetView workbookViewId="0">
      <pane xSplit="2" ySplit="10" topLeftCell="U62" activePane="bottomRight" state="frozen"/>
      <selection pane="topRight" activeCell="C1" sqref="C1"/>
      <selection pane="bottomLeft" activeCell="A11" sqref="A11"/>
      <selection pane="bottomRight" activeCell="AG73" sqref="AG73"/>
    </sheetView>
  </sheetViews>
  <sheetFormatPr defaultRowHeight="15" x14ac:dyDescent="0.25"/>
  <cols>
    <col min="1" max="1" width="5.28515625" customWidth="1"/>
    <col min="2" max="2" width="35.85546875" style="74" customWidth="1"/>
    <col min="3" max="3" width="8.140625" style="74" customWidth="1"/>
    <col min="4" max="4" width="7.85546875" customWidth="1"/>
    <col min="5" max="7" width="7.85546875" style="32" customWidth="1"/>
    <col min="8" max="8" width="7.42578125" customWidth="1"/>
    <col min="9" max="9" width="7.42578125" style="32" customWidth="1"/>
    <col min="10" max="10" width="7.85546875" customWidth="1"/>
    <col min="11" max="13" width="7.85546875" style="32" customWidth="1"/>
    <col min="14" max="14" width="8.140625" customWidth="1"/>
    <col min="15" max="15" width="8.140625" style="32" customWidth="1"/>
    <col min="16" max="19" width="7.28515625" style="32" customWidth="1"/>
    <col min="20" max="20" width="7.28515625" customWidth="1"/>
    <col min="21" max="21" width="7.28515625" style="32" customWidth="1"/>
    <col min="22" max="22" width="6.85546875" customWidth="1"/>
    <col min="23" max="25" width="6.85546875" style="32" customWidth="1"/>
    <col min="26" max="26" width="6.85546875" customWidth="1"/>
    <col min="27" max="27" width="6.85546875" style="32" customWidth="1"/>
    <col min="28" max="28" width="6.42578125" customWidth="1"/>
    <col min="29" max="31" width="6.42578125" style="32" customWidth="1"/>
    <col min="32" max="32" width="7.7109375" customWidth="1"/>
    <col min="33" max="33" width="7.7109375" style="32" customWidth="1"/>
    <col min="34" max="34" width="7.28515625" style="12" customWidth="1"/>
    <col min="35" max="35" width="7.28515625" style="32" customWidth="1"/>
    <col min="36" max="36" width="7.42578125" style="12" customWidth="1"/>
    <col min="37" max="37" width="7.42578125" style="32" customWidth="1"/>
    <col min="38" max="38" width="7.140625" customWidth="1"/>
    <col min="39" max="39" width="7.140625" style="32" customWidth="1"/>
    <col min="40" max="40" width="6.7109375" customWidth="1"/>
    <col min="41" max="41" width="6.7109375" style="32" customWidth="1"/>
    <col min="42" max="42" width="7.85546875" customWidth="1"/>
    <col min="43" max="43" width="7.85546875" style="32" customWidth="1"/>
    <col min="44" max="44" width="6.7109375" customWidth="1"/>
    <col min="45" max="45" width="6.7109375" style="32" customWidth="1"/>
    <col min="46" max="46" width="7.28515625" customWidth="1"/>
    <col min="47" max="47" width="7.28515625" style="32" customWidth="1"/>
    <col min="48" max="48" width="7.140625" customWidth="1"/>
    <col min="49" max="49" width="7.140625" style="32" customWidth="1"/>
    <col min="50" max="50" width="6.5703125" customWidth="1"/>
    <col min="51" max="51" width="7.5703125" style="32" customWidth="1"/>
    <col min="52" max="52" width="8.28515625" customWidth="1"/>
  </cols>
  <sheetData>
    <row r="1" spans="1:768" s="35" customFormat="1" x14ac:dyDescent="0.25">
      <c r="B1" s="74"/>
      <c r="C1" s="74"/>
      <c r="E1" s="97"/>
      <c r="F1" s="91"/>
      <c r="G1" s="97"/>
      <c r="I1" s="97"/>
      <c r="K1" s="97"/>
      <c r="L1" s="91"/>
      <c r="M1" s="97"/>
      <c r="O1" s="97"/>
      <c r="P1" s="40"/>
      <c r="Q1" s="97"/>
      <c r="R1" s="91"/>
      <c r="S1" s="97"/>
      <c r="U1" s="97"/>
      <c r="W1" s="97"/>
      <c r="X1" s="91"/>
      <c r="Y1" s="97"/>
      <c r="AA1" s="97"/>
      <c r="AC1" s="97"/>
      <c r="AD1" s="91"/>
      <c r="AE1" s="97"/>
      <c r="AG1" s="97"/>
      <c r="AI1" s="97"/>
      <c r="AJ1" s="40"/>
      <c r="AK1" s="97"/>
      <c r="AL1" s="40"/>
      <c r="AM1" s="97"/>
      <c r="AO1" s="97"/>
      <c r="AQ1" s="97"/>
      <c r="AS1" s="97"/>
      <c r="AT1" s="389" t="s">
        <v>143</v>
      </c>
      <c r="AU1" s="389"/>
      <c r="AV1" s="389"/>
      <c r="AW1" s="389"/>
      <c r="AX1" s="389"/>
      <c r="AY1" s="94"/>
      <c r="AZ1" s="39"/>
    </row>
    <row r="2" spans="1:768" s="36" customFormat="1" ht="16.5" customHeight="1" x14ac:dyDescent="0.25">
      <c r="B2" s="74"/>
      <c r="C2" s="74"/>
    </row>
    <row r="3" spans="1:768" s="62" customFormat="1" ht="18.75" x14ac:dyDescent="0.25">
      <c r="A3" s="89"/>
      <c r="B3" s="492" t="s">
        <v>133</v>
      </c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92"/>
      <c r="AD3" s="492"/>
      <c r="AE3" s="492"/>
      <c r="AF3" s="492"/>
      <c r="AG3" s="99"/>
      <c r="AH3" s="89"/>
      <c r="AI3" s="89"/>
      <c r="AJ3" s="89"/>
      <c r="AK3" s="89"/>
      <c r="AL3" s="89"/>
      <c r="AM3" s="89"/>
    </row>
    <row r="4" spans="1:768" s="32" customFormat="1" x14ac:dyDescent="0.25">
      <c r="A4" s="34"/>
      <c r="B4" s="76"/>
      <c r="C4" s="76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</row>
    <row r="5" spans="1:768" s="90" customFormat="1" ht="69" customHeight="1" x14ac:dyDescent="0.25">
      <c r="A5" s="493" t="s">
        <v>63</v>
      </c>
      <c r="B5" s="463" t="s">
        <v>78</v>
      </c>
      <c r="C5" s="384" t="s">
        <v>236</v>
      </c>
      <c r="D5" s="384"/>
      <c r="E5" s="384"/>
      <c r="F5" s="384"/>
      <c r="G5" s="384"/>
      <c r="H5" s="384"/>
      <c r="I5" s="412" t="s">
        <v>182</v>
      </c>
      <c r="J5" s="414"/>
      <c r="K5" s="414"/>
      <c r="L5" s="414"/>
      <c r="M5" s="414"/>
      <c r="N5" s="413"/>
      <c r="O5" s="412" t="s">
        <v>47</v>
      </c>
      <c r="P5" s="414"/>
      <c r="Q5" s="414"/>
      <c r="R5" s="413"/>
      <c r="S5" s="401" t="s">
        <v>108</v>
      </c>
      <c r="T5" s="402"/>
      <c r="U5" s="401" t="s">
        <v>109</v>
      </c>
      <c r="V5" s="415"/>
      <c r="W5" s="415"/>
      <c r="X5" s="415"/>
      <c r="Y5" s="415"/>
      <c r="Z5" s="415"/>
      <c r="AA5" s="415"/>
      <c r="AB5" s="415"/>
      <c r="AC5" s="415"/>
      <c r="AD5" s="415"/>
      <c r="AE5" s="415"/>
      <c r="AF5" s="402"/>
      <c r="AG5" s="412" t="s">
        <v>167</v>
      </c>
      <c r="AH5" s="414"/>
      <c r="AI5" s="414"/>
      <c r="AJ5" s="414"/>
      <c r="AK5" s="414"/>
      <c r="AL5" s="414"/>
      <c r="AM5" s="414"/>
      <c r="AN5" s="414"/>
      <c r="AO5" s="414"/>
      <c r="AP5" s="413"/>
      <c r="AQ5" s="408" t="s">
        <v>116</v>
      </c>
      <c r="AR5" s="409"/>
      <c r="AS5" s="409"/>
      <c r="AT5" s="409"/>
      <c r="AU5" s="409"/>
      <c r="AV5" s="409"/>
      <c r="AW5" s="409"/>
      <c r="AX5" s="410"/>
      <c r="AY5" s="401" t="s">
        <v>184</v>
      </c>
      <c r="AZ5" s="402"/>
    </row>
    <row r="6" spans="1:768" s="90" customFormat="1" ht="26.25" customHeight="1" x14ac:dyDescent="0.25">
      <c r="A6" s="494"/>
      <c r="B6" s="464"/>
      <c r="C6" s="403" t="s">
        <v>3</v>
      </c>
      <c r="D6" s="404"/>
      <c r="E6" s="384" t="s">
        <v>80</v>
      </c>
      <c r="F6" s="384"/>
      <c r="G6" s="384"/>
      <c r="H6" s="384"/>
      <c r="I6" s="401" t="s">
        <v>3</v>
      </c>
      <c r="J6" s="402"/>
      <c r="K6" s="384" t="s">
        <v>80</v>
      </c>
      <c r="L6" s="384"/>
      <c r="M6" s="384"/>
      <c r="N6" s="384"/>
      <c r="O6" s="401" t="s">
        <v>38</v>
      </c>
      <c r="P6" s="402"/>
      <c r="Q6" s="401" t="s">
        <v>137</v>
      </c>
      <c r="R6" s="402"/>
      <c r="S6" s="403"/>
      <c r="T6" s="404"/>
      <c r="U6" s="388" t="s">
        <v>110</v>
      </c>
      <c r="V6" s="388"/>
      <c r="W6" s="388"/>
      <c r="X6" s="388"/>
      <c r="Y6" s="388"/>
      <c r="Z6" s="388"/>
      <c r="AA6" s="408" t="s">
        <v>130</v>
      </c>
      <c r="AB6" s="409"/>
      <c r="AC6" s="409"/>
      <c r="AD6" s="409"/>
      <c r="AE6" s="409"/>
      <c r="AF6" s="410"/>
      <c r="AG6" s="408" t="s">
        <v>112</v>
      </c>
      <c r="AH6" s="409"/>
      <c r="AI6" s="409"/>
      <c r="AJ6" s="409"/>
      <c r="AK6" s="409"/>
      <c r="AL6" s="410"/>
      <c r="AM6" s="412" t="s">
        <v>113</v>
      </c>
      <c r="AN6" s="414"/>
      <c r="AO6" s="414"/>
      <c r="AP6" s="413"/>
      <c r="AQ6" s="459" t="s">
        <v>3</v>
      </c>
      <c r="AR6" s="460"/>
      <c r="AS6" s="471" t="s">
        <v>117</v>
      </c>
      <c r="AT6" s="471"/>
      <c r="AU6" s="471"/>
      <c r="AV6" s="471"/>
      <c r="AW6" s="459" t="s">
        <v>120</v>
      </c>
      <c r="AX6" s="460"/>
      <c r="AY6" s="403"/>
      <c r="AZ6" s="404"/>
    </row>
    <row r="7" spans="1:768" s="90" customFormat="1" ht="26.25" customHeight="1" x14ac:dyDescent="0.25">
      <c r="A7" s="494"/>
      <c r="B7" s="464"/>
      <c r="C7" s="403"/>
      <c r="D7" s="404"/>
      <c r="E7" s="403" t="s">
        <v>175</v>
      </c>
      <c r="F7" s="404"/>
      <c r="G7" s="401" t="s">
        <v>107</v>
      </c>
      <c r="H7" s="402"/>
      <c r="I7" s="403"/>
      <c r="J7" s="404"/>
      <c r="K7" s="403" t="s">
        <v>175</v>
      </c>
      <c r="L7" s="404"/>
      <c r="M7" s="401" t="s">
        <v>107</v>
      </c>
      <c r="N7" s="402"/>
      <c r="O7" s="403"/>
      <c r="P7" s="404"/>
      <c r="Q7" s="403" t="s">
        <v>176</v>
      </c>
      <c r="R7" s="404"/>
      <c r="S7" s="403"/>
      <c r="T7" s="404"/>
      <c r="U7" s="403" t="s">
        <v>111</v>
      </c>
      <c r="V7" s="404"/>
      <c r="W7" s="388" t="s">
        <v>80</v>
      </c>
      <c r="X7" s="388"/>
      <c r="Y7" s="388"/>
      <c r="Z7" s="388"/>
      <c r="AA7" s="401" t="s">
        <v>111</v>
      </c>
      <c r="AB7" s="402"/>
      <c r="AC7" s="388" t="s">
        <v>80</v>
      </c>
      <c r="AD7" s="388"/>
      <c r="AE7" s="388"/>
      <c r="AF7" s="388"/>
      <c r="AG7" s="401" t="s">
        <v>131</v>
      </c>
      <c r="AH7" s="402"/>
      <c r="AI7" s="471" t="s">
        <v>80</v>
      </c>
      <c r="AJ7" s="471"/>
      <c r="AK7" s="401" t="s">
        <v>132</v>
      </c>
      <c r="AL7" s="402"/>
      <c r="AM7" s="401" t="s">
        <v>114</v>
      </c>
      <c r="AN7" s="402"/>
      <c r="AO7" s="401" t="s">
        <v>115</v>
      </c>
      <c r="AP7" s="402"/>
      <c r="AQ7" s="497"/>
      <c r="AR7" s="498"/>
      <c r="AS7" s="497" t="s">
        <v>118</v>
      </c>
      <c r="AT7" s="498"/>
      <c r="AU7" s="459" t="s">
        <v>119</v>
      </c>
      <c r="AV7" s="460"/>
      <c r="AW7" s="497"/>
      <c r="AX7" s="498"/>
      <c r="AY7" s="403"/>
      <c r="AZ7" s="404"/>
    </row>
    <row r="8" spans="1:768" s="36" customFormat="1" ht="78.75" customHeight="1" x14ac:dyDescent="0.25">
      <c r="A8" s="494"/>
      <c r="B8" s="464"/>
      <c r="C8" s="405"/>
      <c r="D8" s="406"/>
      <c r="E8" s="405"/>
      <c r="F8" s="406"/>
      <c r="G8" s="405"/>
      <c r="H8" s="406"/>
      <c r="I8" s="405"/>
      <c r="J8" s="406"/>
      <c r="K8" s="405"/>
      <c r="L8" s="406"/>
      <c r="M8" s="405"/>
      <c r="N8" s="406"/>
      <c r="O8" s="405"/>
      <c r="P8" s="406"/>
      <c r="Q8" s="405"/>
      <c r="R8" s="406"/>
      <c r="S8" s="405"/>
      <c r="T8" s="406"/>
      <c r="U8" s="405"/>
      <c r="V8" s="406"/>
      <c r="W8" s="405" t="s">
        <v>175</v>
      </c>
      <c r="X8" s="406"/>
      <c r="Y8" s="412" t="s">
        <v>107</v>
      </c>
      <c r="Z8" s="413"/>
      <c r="AA8" s="405"/>
      <c r="AB8" s="406"/>
      <c r="AC8" s="405" t="s">
        <v>175</v>
      </c>
      <c r="AD8" s="406"/>
      <c r="AE8" s="412" t="s">
        <v>107</v>
      </c>
      <c r="AF8" s="413"/>
      <c r="AG8" s="405"/>
      <c r="AH8" s="406"/>
      <c r="AI8" s="412" t="s">
        <v>181</v>
      </c>
      <c r="AJ8" s="413"/>
      <c r="AK8" s="405"/>
      <c r="AL8" s="406"/>
      <c r="AM8" s="405"/>
      <c r="AN8" s="406"/>
      <c r="AO8" s="405"/>
      <c r="AP8" s="406"/>
      <c r="AQ8" s="461"/>
      <c r="AR8" s="462"/>
      <c r="AS8" s="461"/>
      <c r="AT8" s="462"/>
      <c r="AU8" s="461"/>
      <c r="AV8" s="462"/>
      <c r="AW8" s="461"/>
      <c r="AX8" s="462"/>
      <c r="AY8" s="405"/>
      <c r="AZ8" s="406"/>
    </row>
    <row r="9" spans="1:768" s="36" customFormat="1" ht="16.5" customHeight="1" x14ac:dyDescent="0.25">
      <c r="A9" s="495"/>
      <c r="B9" s="496"/>
      <c r="C9" s="104">
        <v>2017</v>
      </c>
      <c r="D9" s="115">
        <v>2018</v>
      </c>
      <c r="E9" s="104">
        <v>2017</v>
      </c>
      <c r="F9" s="115">
        <v>2018</v>
      </c>
      <c r="G9" s="104">
        <v>2017</v>
      </c>
      <c r="H9" s="115">
        <v>2018</v>
      </c>
      <c r="I9" s="104">
        <v>2017</v>
      </c>
      <c r="J9" s="115">
        <v>2018</v>
      </c>
      <c r="K9" s="104">
        <v>2017</v>
      </c>
      <c r="L9" s="115">
        <v>2018</v>
      </c>
      <c r="M9" s="104">
        <v>2017</v>
      </c>
      <c r="N9" s="115">
        <v>2018</v>
      </c>
      <c r="O9" s="104">
        <v>2017</v>
      </c>
      <c r="P9" s="115">
        <v>2018</v>
      </c>
      <c r="Q9" s="104">
        <v>2017</v>
      </c>
      <c r="R9" s="115">
        <v>2018</v>
      </c>
      <c r="S9" s="104">
        <v>2017</v>
      </c>
      <c r="T9" s="115">
        <v>2018</v>
      </c>
      <c r="U9" s="104">
        <v>2017</v>
      </c>
      <c r="V9" s="115">
        <v>2018</v>
      </c>
      <c r="W9" s="104">
        <v>2017</v>
      </c>
      <c r="X9" s="115">
        <v>2018</v>
      </c>
      <c r="Y9" s="104">
        <v>2017</v>
      </c>
      <c r="Z9" s="115">
        <v>2018</v>
      </c>
      <c r="AA9" s="104">
        <v>2017</v>
      </c>
      <c r="AB9" s="115">
        <v>2018</v>
      </c>
      <c r="AC9" s="104">
        <v>2017</v>
      </c>
      <c r="AD9" s="115">
        <v>2018</v>
      </c>
      <c r="AE9" s="104">
        <v>2017</v>
      </c>
      <c r="AF9" s="115">
        <v>2018</v>
      </c>
      <c r="AG9" s="104">
        <v>2017</v>
      </c>
      <c r="AH9" s="115">
        <v>2018</v>
      </c>
      <c r="AI9" s="104">
        <v>2017</v>
      </c>
      <c r="AJ9" s="115">
        <v>2018</v>
      </c>
      <c r="AK9" s="104">
        <v>2017</v>
      </c>
      <c r="AL9" s="115">
        <v>2018</v>
      </c>
      <c r="AM9" s="104">
        <v>2017</v>
      </c>
      <c r="AN9" s="115">
        <v>2018</v>
      </c>
      <c r="AO9" s="104">
        <v>2017</v>
      </c>
      <c r="AP9" s="115">
        <v>2018</v>
      </c>
      <c r="AQ9" s="104">
        <v>2017</v>
      </c>
      <c r="AR9" s="115">
        <v>2018</v>
      </c>
      <c r="AS9" s="104">
        <v>2017</v>
      </c>
      <c r="AT9" s="115">
        <v>2018</v>
      </c>
      <c r="AU9" s="104">
        <v>2017</v>
      </c>
      <c r="AV9" s="115">
        <v>2018</v>
      </c>
      <c r="AW9" s="104">
        <v>2017</v>
      </c>
      <c r="AX9" s="115">
        <v>2018</v>
      </c>
      <c r="AY9" s="104">
        <v>2017</v>
      </c>
      <c r="AZ9" s="115">
        <v>2018</v>
      </c>
    </row>
    <row r="10" spans="1:768" s="22" customFormat="1" ht="15" customHeight="1" x14ac:dyDescent="0.2">
      <c r="A10" s="23">
        <v>1</v>
      </c>
      <c r="B10" s="23">
        <f>A10+1</f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  <c r="J10" s="23">
        <v>10</v>
      </c>
      <c r="K10" s="23">
        <v>11</v>
      </c>
      <c r="L10" s="23">
        <v>12</v>
      </c>
      <c r="M10" s="23">
        <v>13</v>
      </c>
      <c r="N10" s="23">
        <v>14</v>
      </c>
      <c r="O10" s="23">
        <v>15</v>
      </c>
      <c r="P10" s="23">
        <v>16</v>
      </c>
      <c r="Q10" s="23">
        <v>17</v>
      </c>
      <c r="R10" s="23">
        <v>18</v>
      </c>
      <c r="S10" s="23">
        <v>19</v>
      </c>
      <c r="T10" s="23">
        <v>20</v>
      </c>
      <c r="U10" s="23">
        <v>21</v>
      </c>
      <c r="V10" s="23">
        <v>22</v>
      </c>
      <c r="W10" s="23">
        <v>24</v>
      </c>
      <c r="X10" s="23">
        <v>25</v>
      </c>
      <c r="Y10" s="23">
        <v>26</v>
      </c>
      <c r="Z10" s="23">
        <v>27</v>
      </c>
      <c r="AA10" s="23">
        <v>28</v>
      </c>
      <c r="AB10" s="23">
        <v>29</v>
      </c>
      <c r="AC10" s="23">
        <v>30</v>
      </c>
      <c r="AD10" s="23">
        <v>31</v>
      </c>
      <c r="AE10" s="23">
        <v>32</v>
      </c>
      <c r="AF10" s="23">
        <v>33</v>
      </c>
      <c r="AG10" s="23">
        <v>34</v>
      </c>
      <c r="AH10" s="23">
        <v>35</v>
      </c>
      <c r="AI10" s="23">
        <v>36</v>
      </c>
      <c r="AJ10" s="23">
        <v>37</v>
      </c>
      <c r="AK10" s="23">
        <v>38</v>
      </c>
      <c r="AL10" s="23">
        <v>39</v>
      </c>
      <c r="AM10" s="23">
        <v>40</v>
      </c>
      <c r="AN10" s="23">
        <v>41</v>
      </c>
      <c r="AO10" s="23">
        <v>42</v>
      </c>
      <c r="AP10" s="23">
        <v>43</v>
      </c>
      <c r="AQ10" s="23">
        <v>44</v>
      </c>
      <c r="AR10" s="23">
        <v>45</v>
      </c>
      <c r="AS10" s="23">
        <v>46</v>
      </c>
      <c r="AT10" s="23">
        <v>47</v>
      </c>
      <c r="AU10" s="23">
        <v>48</v>
      </c>
      <c r="AV10" s="23">
        <v>49</v>
      </c>
      <c r="AW10" s="23">
        <v>50</v>
      </c>
      <c r="AX10" s="23">
        <v>51</v>
      </c>
      <c r="AY10" s="23">
        <v>52</v>
      </c>
      <c r="AZ10" s="23">
        <v>53</v>
      </c>
    </row>
    <row r="11" spans="1:768" s="36" customFormat="1" ht="21" customHeight="1" x14ac:dyDescent="0.25">
      <c r="A11" s="17">
        <v>1</v>
      </c>
      <c r="B11" s="142" t="s">
        <v>185</v>
      </c>
      <c r="C11" s="241">
        <v>1006</v>
      </c>
      <c r="D11" s="215">
        <v>825</v>
      </c>
      <c r="E11" s="215">
        <v>791</v>
      </c>
      <c r="F11" s="215">
        <v>793</v>
      </c>
      <c r="G11" s="215">
        <v>791</v>
      </c>
      <c r="H11" s="215">
        <v>784</v>
      </c>
      <c r="I11" s="215">
        <v>112</v>
      </c>
      <c r="J11" s="215">
        <v>110</v>
      </c>
      <c r="K11" s="215">
        <v>47</v>
      </c>
      <c r="L11" s="215">
        <v>64</v>
      </c>
      <c r="M11" s="215">
        <v>47</v>
      </c>
      <c r="N11" s="215">
        <v>64</v>
      </c>
      <c r="O11" s="215">
        <v>0.4</v>
      </c>
      <c r="P11" s="188">
        <v>0.5</v>
      </c>
      <c r="Q11" s="215">
        <v>0.4</v>
      </c>
      <c r="R11" s="188">
        <v>0.5</v>
      </c>
      <c r="S11" s="215">
        <v>4.1900000000000004</v>
      </c>
      <c r="T11" s="188">
        <v>2.08</v>
      </c>
      <c r="U11" s="215">
        <v>216</v>
      </c>
      <c r="V11" s="215">
        <v>152</v>
      </c>
      <c r="W11" s="215">
        <v>1</v>
      </c>
      <c r="X11" s="215">
        <v>0</v>
      </c>
      <c r="Y11" s="215">
        <v>1</v>
      </c>
      <c r="Z11" s="215">
        <v>0</v>
      </c>
      <c r="AA11" s="215">
        <v>75</v>
      </c>
      <c r="AB11" s="215">
        <v>98</v>
      </c>
      <c r="AC11" s="215">
        <v>0</v>
      </c>
      <c r="AD11" s="215">
        <v>0</v>
      </c>
      <c r="AE11" s="215">
        <v>0</v>
      </c>
      <c r="AF11" s="215">
        <v>0</v>
      </c>
      <c r="AG11" s="215">
        <v>0</v>
      </c>
      <c r="AH11" s="215">
        <v>0</v>
      </c>
      <c r="AI11" s="215">
        <v>0</v>
      </c>
      <c r="AJ11" s="215">
        <v>0</v>
      </c>
      <c r="AK11" s="215">
        <v>0</v>
      </c>
      <c r="AL11" s="215">
        <v>0</v>
      </c>
      <c r="AM11" s="215">
        <v>0</v>
      </c>
      <c r="AN11" s="215">
        <v>0</v>
      </c>
      <c r="AO11" s="148">
        <v>0</v>
      </c>
      <c r="AP11" s="148">
        <v>0</v>
      </c>
      <c r="AQ11" s="148">
        <v>26</v>
      </c>
      <c r="AR11" s="215">
        <v>34</v>
      </c>
      <c r="AS11" s="215">
        <v>26</v>
      </c>
      <c r="AT11" s="215">
        <v>34</v>
      </c>
      <c r="AU11" s="215">
        <v>0</v>
      </c>
      <c r="AV11" s="215">
        <v>0</v>
      </c>
      <c r="AW11" s="215">
        <v>0</v>
      </c>
      <c r="AX11" s="215">
        <v>0</v>
      </c>
      <c r="AY11" s="215">
        <v>23.87</v>
      </c>
      <c r="AZ11" s="215">
        <v>23.29</v>
      </c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  <c r="IT11" s="62"/>
      <c r="IU11" s="62"/>
      <c r="IV11" s="62"/>
      <c r="IW11" s="62"/>
      <c r="IX11" s="62"/>
      <c r="IY11" s="62"/>
      <c r="IZ11" s="62"/>
      <c r="JA11" s="62"/>
      <c r="JB11" s="62"/>
      <c r="JC11" s="62"/>
      <c r="JD11" s="62"/>
      <c r="JE11" s="62"/>
      <c r="JF11" s="62"/>
      <c r="JG11" s="62"/>
      <c r="JH11" s="62"/>
      <c r="JI11" s="62"/>
      <c r="JJ11" s="62"/>
      <c r="JK11" s="62"/>
      <c r="JL11" s="62"/>
      <c r="JM11" s="62"/>
      <c r="JN11" s="62"/>
      <c r="JO11" s="62"/>
      <c r="JP11" s="62"/>
      <c r="JQ11" s="62"/>
      <c r="JR11" s="62"/>
      <c r="JS11" s="62"/>
      <c r="JT11" s="62"/>
      <c r="JU11" s="62"/>
      <c r="JV11" s="62"/>
      <c r="JW11" s="62"/>
      <c r="JX11" s="62"/>
      <c r="JY11" s="62"/>
      <c r="JZ11" s="62"/>
      <c r="KA11" s="62"/>
      <c r="KB11" s="62"/>
      <c r="KC11" s="62"/>
      <c r="KD11" s="62"/>
      <c r="KE11" s="62"/>
      <c r="KF11" s="62"/>
      <c r="KG11" s="62"/>
      <c r="KH11" s="62"/>
      <c r="KI11" s="62"/>
      <c r="KJ11" s="62"/>
      <c r="KK11" s="62"/>
      <c r="KL11" s="62"/>
      <c r="KM11" s="62"/>
      <c r="KN11" s="62"/>
      <c r="KO11" s="62"/>
      <c r="KP11" s="62"/>
      <c r="KQ11" s="62"/>
      <c r="KR11" s="62"/>
      <c r="KS11" s="62"/>
      <c r="KT11" s="62"/>
      <c r="KU11" s="62"/>
      <c r="KV11" s="62"/>
      <c r="KW11" s="62"/>
      <c r="KX11" s="62"/>
      <c r="KY11" s="62"/>
      <c r="KZ11" s="62"/>
      <c r="LA11" s="62"/>
      <c r="LB11" s="62"/>
      <c r="LC11" s="62"/>
      <c r="LD11" s="62"/>
      <c r="LE11" s="62"/>
      <c r="LF11" s="62"/>
      <c r="LG11" s="62"/>
      <c r="LH11" s="62"/>
      <c r="LI11" s="62"/>
      <c r="LJ11" s="62"/>
      <c r="LK11" s="62"/>
      <c r="LL11" s="62"/>
      <c r="LM11" s="62"/>
      <c r="LN11" s="62"/>
      <c r="LO11" s="62"/>
      <c r="LP11" s="62"/>
      <c r="LQ11" s="62"/>
      <c r="LR11" s="62"/>
      <c r="LS11" s="62"/>
      <c r="LT11" s="62"/>
      <c r="LU11" s="62"/>
      <c r="LV11" s="62"/>
      <c r="LW11" s="62"/>
      <c r="LX11" s="62"/>
      <c r="LY11" s="62"/>
      <c r="LZ11" s="62"/>
      <c r="MA11" s="62"/>
      <c r="MB11" s="62"/>
      <c r="MC11" s="62"/>
      <c r="MD11" s="62"/>
      <c r="ME11" s="62"/>
      <c r="MF11" s="62"/>
      <c r="MG11" s="62"/>
      <c r="MH11" s="62"/>
      <c r="MI11" s="62"/>
      <c r="MJ11" s="62"/>
      <c r="MK11" s="62"/>
      <c r="ML11" s="62"/>
      <c r="MM11" s="62"/>
      <c r="MN11" s="62"/>
      <c r="MO11" s="62"/>
      <c r="MP11" s="62"/>
      <c r="MQ11" s="62"/>
      <c r="MR11" s="62"/>
      <c r="MS11" s="62"/>
      <c r="MT11" s="62"/>
      <c r="MU11" s="62"/>
      <c r="MV11" s="62"/>
      <c r="MW11" s="62"/>
      <c r="MX11" s="62"/>
      <c r="MY11" s="62"/>
      <c r="MZ11" s="62"/>
      <c r="NA11" s="62"/>
      <c r="NB11" s="62"/>
      <c r="NC11" s="62"/>
      <c r="ND11" s="62"/>
      <c r="NE11" s="62"/>
      <c r="NF11" s="62"/>
      <c r="NG11" s="62"/>
      <c r="NH11" s="62"/>
      <c r="NI11" s="62"/>
      <c r="NJ11" s="62"/>
      <c r="NK11" s="62"/>
      <c r="NL11" s="62"/>
      <c r="NM11" s="62"/>
      <c r="NN11" s="62"/>
      <c r="NO11" s="62"/>
      <c r="NP11" s="62"/>
      <c r="NQ11" s="62"/>
      <c r="NR11" s="62"/>
      <c r="NS11" s="62"/>
      <c r="NT11" s="62"/>
      <c r="NU11" s="62"/>
      <c r="NV11" s="62"/>
      <c r="NW11" s="62"/>
      <c r="NX11" s="62"/>
      <c r="NY11" s="62"/>
      <c r="NZ11" s="62"/>
      <c r="OA11" s="62"/>
      <c r="OB11" s="62"/>
      <c r="OC11" s="62"/>
      <c r="OD11" s="62"/>
      <c r="OE11" s="62"/>
      <c r="OF11" s="62"/>
      <c r="OG11" s="62"/>
      <c r="OH11" s="62"/>
      <c r="OI11" s="62"/>
      <c r="OJ11" s="62"/>
      <c r="OK11" s="62"/>
      <c r="OL11" s="62"/>
      <c r="OM11" s="62"/>
      <c r="ON11" s="62"/>
      <c r="OO11" s="62"/>
      <c r="OP11" s="62"/>
      <c r="OQ11" s="62"/>
      <c r="OR11" s="62"/>
      <c r="OS11" s="62"/>
      <c r="OT11" s="62"/>
      <c r="OU11" s="62"/>
      <c r="OV11" s="62"/>
      <c r="OW11" s="62"/>
      <c r="OX11" s="62"/>
      <c r="OY11" s="62"/>
      <c r="OZ11" s="62"/>
      <c r="PA11" s="62"/>
      <c r="PB11" s="62"/>
      <c r="PC11" s="62"/>
      <c r="PD11" s="62"/>
      <c r="PE11" s="62"/>
      <c r="PF11" s="62"/>
      <c r="PG11" s="62"/>
      <c r="PH11" s="62"/>
      <c r="PI11" s="62"/>
      <c r="PJ11" s="62"/>
      <c r="PK11" s="62"/>
      <c r="PL11" s="62"/>
      <c r="PM11" s="62"/>
      <c r="PN11" s="62"/>
      <c r="PO11" s="62"/>
      <c r="PP11" s="62"/>
      <c r="PQ11" s="62"/>
      <c r="PR11" s="62"/>
      <c r="PS11" s="62"/>
      <c r="PT11" s="62"/>
      <c r="PU11" s="62"/>
      <c r="PV11" s="62"/>
      <c r="PW11" s="62"/>
      <c r="PX11" s="62"/>
      <c r="PY11" s="62"/>
      <c r="PZ11" s="62"/>
      <c r="QA11" s="62"/>
      <c r="QB11" s="62"/>
      <c r="QC11" s="62"/>
      <c r="QD11" s="62"/>
      <c r="QE11" s="62"/>
      <c r="QF11" s="62"/>
      <c r="QG11" s="62"/>
      <c r="QH11" s="62"/>
      <c r="QI11" s="62"/>
      <c r="QJ11" s="62"/>
      <c r="QK11" s="62"/>
      <c r="QL11" s="62"/>
      <c r="QM11" s="62"/>
      <c r="QN11" s="62"/>
      <c r="QO11" s="62"/>
      <c r="QP11" s="62"/>
      <c r="QQ11" s="62"/>
      <c r="QR11" s="62"/>
      <c r="QS11" s="62"/>
      <c r="QT11" s="62"/>
      <c r="QU11" s="62"/>
      <c r="QV11" s="62"/>
      <c r="QW11" s="62"/>
      <c r="QX11" s="62"/>
      <c r="QY11" s="62"/>
      <c r="QZ11" s="62"/>
      <c r="RA11" s="62"/>
      <c r="RB11" s="62"/>
      <c r="RC11" s="62"/>
      <c r="RD11" s="62"/>
      <c r="RE11" s="62"/>
      <c r="RF11" s="62"/>
      <c r="RG11" s="62"/>
      <c r="RH11" s="62"/>
      <c r="RI11" s="62"/>
      <c r="RJ11" s="62"/>
      <c r="RK11" s="62"/>
      <c r="RL11" s="62"/>
      <c r="RM11" s="62"/>
      <c r="RN11" s="62"/>
      <c r="RO11" s="62"/>
      <c r="RP11" s="62"/>
      <c r="RQ11" s="62"/>
      <c r="RR11" s="62"/>
      <c r="RS11" s="62"/>
      <c r="RT11" s="62"/>
      <c r="RU11" s="62"/>
      <c r="RV11" s="62"/>
      <c r="RW11" s="62"/>
      <c r="RX11" s="62"/>
      <c r="RY11" s="62"/>
      <c r="RZ11" s="62"/>
      <c r="SA11" s="62"/>
      <c r="SB11" s="62"/>
      <c r="SC11" s="62"/>
      <c r="SD11" s="62"/>
      <c r="SE11" s="62"/>
      <c r="SF11" s="62"/>
      <c r="SG11" s="62"/>
      <c r="SH11" s="62"/>
      <c r="SI11" s="62"/>
      <c r="SJ11" s="62"/>
      <c r="SK11" s="62"/>
      <c r="SL11" s="62"/>
      <c r="SM11" s="62"/>
      <c r="SN11" s="62"/>
      <c r="SO11" s="62"/>
      <c r="SP11" s="62"/>
      <c r="SQ11" s="62"/>
      <c r="SR11" s="62"/>
      <c r="SS11" s="62"/>
      <c r="ST11" s="62"/>
      <c r="SU11" s="62"/>
      <c r="SV11" s="62"/>
      <c r="SW11" s="62"/>
      <c r="SX11" s="62"/>
      <c r="SY11" s="62"/>
      <c r="SZ11" s="62"/>
      <c r="TA11" s="62"/>
      <c r="TB11" s="62"/>
      <c r="TC11" s="62"/>
      <c r="TD11" s="62"/>
      <c r="TE11" s="62"/>
      <c r="TF11" s="62"/>
      <c r="TG11" s="62"/>
      <c r="TH11" s="62"/>
      <c r="TI11" s="62"/>
      <c r="TJ11" s="62"/>
      <c r="TK11" s="62"/>
      <c r="TL11" s="62"/>
      <c r="TM11" s="62"/>
      <c r="TN11" s="62"/>
      <c r="TO11" s="62"/>
      <c r="TP11" s="62"/>
      <c r="TQ11" s="62"/>
      <c r="TR11" s="62"/>
      <c r="TS11" s="62"/>
      <c r="TT11" s="62"/>
      <c r="TU11" s="62"/>
      <c r="TV11" s="62"/>
      <c r="TW11" s="62"/>
      <c r="TX11" s="62"/>
      <c r="TY11" s="62"/>
      <c r="TZ11" s="62"/>
      <c r="UA11" s="62"/>
      <c r="UB11" s="62"/>
      <c r="UC11" s="62"/>
      <c r="UD11" s="62"/>
      <c r="UE11" s="62"/>
      <c r="UF11" s="62"/>
      <c r="UG11" s="62"/>
      <c r="UH11" s="62"/>
      <c r="UI11" s="62"/>
      <c r="UJ11" s="62"/>
      <c r="UK11" s="62"/>
      <c r="UL11" s="62"/>
      <c r="UM11" s="62"/>
      <c r="UN11" s="62"/>
      <c r="UO11" s="62"/>
      <c r="UP11" s="62"/>
      <c r="UQ11" s="62"/>
      <c r="UR11" s="62"/>
      <c r="US11" s="62"/>
      <c r="UT11" s="62"/>
      <c r="UU11" s="62"/>
      <c r="UV11" s="62"/>
      <c r="UW11" s="62"/>
      <c r="UX11" s="62"/>
      <c r="UY11" s="62"/>
      <c r="UZ11" s="62"/>
      <c r="VA11" s="62"/>
      <c r="VB11" s="62"/>
      <c r="VC11" s="62"/>
      <c r="VD11" s="62"/>
      <c r="VE11" s="62"/>
      <c r="VF11" s="62"/>
      <c r="VG11" s="62"/>
      <c r="VH11" s="62"/>
      <c r="VI11" s="62"/>
      <c r="VJ11" s="62"/>
      <c r="VK11" s="62"/>
      <c r="VL11" s="62"/>
      <c r="VM11" s="62"/>
      <c r="VN11" s="62"/>
      <c r="VO11" s="62"/>
      <c r="VP11" s="62"/>
      <c r="VQ11" s="62"/>
      <c r="VR11" s="62"/>
      <c r="VS11" s="62"/>
      <c r="VT11" s="62"/>
      <c r="VU11" s="62"/>
      <c r="VV11" s="62"/>
      <c r="VW11" s="62"/>
      <c r="VX11" s="62"/>
      <c r="VY11" s="62"/>
      <c r="VZ11" s="62"/>
      <c r="WA11" s="62"/>
      <c r="WB11" s="62"/>
      <c r="WC11" s="62"/>
      <c r="WD11" s="62"/>
      <c r="WE11" s="62"/>
      <c r="WF11" s="62"/>
      <c r="WG11" s="62"/>
      <c r="WH11" s="62"/>
      <c r="WI11" s="62"/>
      <c r="WJ11" s="62"/>
      <c r="WK11" s="62"/>
      <c r="WL11" s="62"/>
      <c r="WM11" s="62"/>
      <c r="WN11" s="62"/>
      <c r="WO11" s="62"/>
      <c r="WP11" s="62"/>
      <c r="WQ11" s="62"/>
      <c r="WR11" s="62"/>
      <c r="WS11" s="62"/>
      <c r="WT11" s="62"/>
      <c r="WU11" s="62"/>
      <c r="WV11" s="62"/>
      <c r="WW11" s="62"/>
      <c r="WX11" s="62"/>
      <c r="WY11" s="62"/>
      <c r="WZ11" s="62"/>
      <c r="XA11" s="62"/>
      <c r="XB11" s="62"/>
      <c r="XC11" s="62"/>
      <c r="XD11" s="62"/>
      <c r="XE11" s="62"/>
      <c r="XF11" s="62"/>
      <c r="XG11" s="62"/>
      <c r="XH11" s="62"/>
      <c r="XI11" s="62"/>
      <c r="XJ11" s="62"/>
      <c r="XK11" s="62"/>
      <c r="XL11" s="62"/>
      <c r="XM11" s="62"/>
      <c r="XN11" s="62"/>
      <c r="XO11" s="62"/>
      <c r="XP11" s="62"/>
      <c r="XQ11" s="62"/>
      <c r="XR11" s="62"/>
      <c r="XS11" s="62"/>
      <c r="XT11" s="62"/>
      <c r="XU11" s="62"/>
      <c r="XV11" s="62"/>
      <c r="XW11" s="62"/>
      <c r="XX11" s="62"/>
      <c r="XY11" s="62"/>
      <c r="XZ11" s="62"/>
      <c r="YA11" s="62"/>
      <c r="YB11" s="62"/>
      <c r="YC11" s="62"/>
      <c r="YD11" s="62"/>
      <c r="YE11" s="62"/>
      <c r="YF11" s="62"/>
      <c r="YG11" s="62"/>
      <c r="YH11" s="62"/>
      <c r="YI11" s="62"/>
      <c r="YJ11" s="62"/>
      <c r="YK11" s="62"/>
      <c r="YL11" s="62"/>
      <c r="YM11" s="62"/>
      <c r="YN11" s="62"/>
      <c r="YO11" s="62"/>
      <c r="YP11" s="62"/>
      <c r="YQ11" s="62"/>
      <c r="YR11" s="62"/>
      <c r="YS11" s="62"/>
      <c r="YT11" s="62"/>
      <c r="YU11" s="62"/>
      <c r="YV11" s="62"/>
      <c r="YW11" s="62"/>
      <c r="YX11" s="62"/>
      <c r="YY11" s="62"/>
      <c r="YZ11" s="62"/>
      <c r="ZA11" s="62"/>
      <c r="ZB11" s="62"/>
      <c r="ZC11" s="62"/>
      <c r="ZD11" s="62"/>
      <c r="ZE11" s="62"/>
      <c r="ZF11" s="62"/>
      <c r="ZG11" s="62"/>
      <c r="ZH11" s="62"/>
      <c r="ZI11" s="62"/>
      <c r="ZJ11" s="62"/>
      <c r="ZK11" s="62"/>
      <c r="ZL11" s="62"/>
      <c r="ZM11" s="62"/>
      <c r="ZN11" s="62"/>
      <c r="ZO11" s="62"/>
      <c r="ZP11" s="62"/>
      <c r="ZQ11" s="62"/>
      <c r="ZR11" s="62"/>
      <c r="ZS11" s="62"/>
      <c r="ZT11" s="62"/>
      <c r="ZU11" s="62"/>
      <c r="ZV11" s="62"/>
      <c r="ZW11" s="62"/>
      <c r="ZX11" s="62"/>
      <c r="ZY11" s="62"/>
      <c r="ZZ11" s="62"/>
      <c r="AAA11" s="62"/>
      <c r="AAB11" s="62"/>
      <c r="AAC11" s="62"/>
      <c r="AAD11" s="62"/>
      <c r="AAE11" s="62"/>
      <c r="AAF11" s="62"/>
      <c r="AAG11" s="62"/>
      <c r="AAH11" s="62"/>
      <c r="AAI11" s="62"/>
      <c r="AAJ11" s="62"/>
      <c r="AAK11" s="62"/>
      <c r="AAL11" s="62"/>
      <c r="AAM11" s="62"/>
      <c r="AAN11" s="62"/>
      <c r="AAO11" s="62"/>
      <c r="AAP11" s="62"/>
      <c r="AAQ11" s="62"/>
      <c r="AAR11" s="62"/>
      <c r="AAS11" s="62"/>
      <c r="AAT11" s="62"/>
      <c r="AAU11" s="62"/>
      <c r="AAV11" s="62"/>
      <c r="AAW11" s="62"/>
      <c r="AAX11" s="62"/>
      <c r="AAY11" s="62"/>
      <c r="AAZ11" s="62"/>
      <c r="ABA11" s="62"/>
      <c r="ABB11" s="62"/>
      <c r="ABC11" s="62"/>
      <c r="ABD11" s="62"/>
      <c r="ABE11" s="62"/>
      <c r="ABF11" s="62"/>
      <c r="ABG11" s="62"/>
      <c r="ABH11" s="62"/>
      <c r="ABI11" s="62"/>
      <c r="ABJ11" s="62"/>
      <c r="ABK11" s="62"/>
      <c r="ABL11" s="62"/>
      <c r="ABM11" s="62"/>
      <c r="ABN11" s="62"/>
      <c r="ABO11" s="62"/>
      <c r="ABP11" s="62"/>
      <c r="ABQ11" s="62"/>
      <c r="ABR11" s="62"/>
      <c r="ABS11" s="62"/>
      <c r="ABT11" s="62"/>
      <c r="ABU11" s="62"/>
      <c r="ABV11" s="62"/>
      <c r="ABW11" s="62"/>
      <c r="ABX11" s="62"/>
      <c r="ABY11" s="62"/>
      <c r="ABZ11" s="62"/>
      <c r="ACA11" s="62"/>
      <c r="ACB11" s="62"/>
      <c r="ACC11" s="62"/>
      <c r="ACD11" s="62"/>
      <c r="ACE11" s="62"/>
      <c r="ACF11" s="62"/>
      <c r="ACG11" s="62"/>
      <c r="ACH11" s="62"/>
      <c r="ACI11" s="62"/>
      <c r="ACJ11" s="62"/>
      <c r="ACK11" s="62"/>
      <c r="ACL11" s="62"/>
      <c r="ACM11" s="62"/>
      <c r="ACN11" s="62"/>
    </row>
    <row r="12" spans="1:768" s="50" customFormat="1" ht="35.450000000000003" customHeight="1" x14ac:dyDescent="0.25">
      <c r="A12" s="17">
        <f>A11+1</f>
        <v>2</v>
      </c>
      <c r="B12" s="149" t="s">
        <v>186</v>
      </c>
      <c r="C12" s="241">
        <v>1317</v>
      </c>
      <c r="D12" s="215">
        <v>1586</v>
      </c>
      <c r="E12" s="215">
        <v>1189</v>
      </c>
      <c r="F12" s="215">
        <v>1584</v>
      </c>
      <c r="G12" s="215">
        <v>1189</v>
      </c>
      <c r="H12" s="215">
        <v>1500</v>
      </c>
      <c r="I12" s="215">
        <v>632</v>
      </c>
      <c r="J12" s="230">
        <v>555</v>
      </c>
      <c r="K12" s="215">
        <v>534</v>
      </c>
      <c r="L12" s="230">
        <v>548</v>
      </c>
      <c r="M12" s="215">
        <v>534</v>
      </c>
      <c r="N12" s="215">
        <v>487</v>
      </c>
      <c r="O12" s="215">
        <v>2.1</v>
      </c>
      <c r="P12" s="168">
        <v>2.8576576576576578</v>
      </c>
      <c r="Q12" s="215">
        <v>2.2000000000000002</v>
      </c>
      <c r="R12" s="168">
        <v>3.0800821355236141</v>
      </c>
      <c r="S12" s="215">
        <v>2.5</v>
      </c>
      <c r="T12" s="215">
        <v>3.1</v>
      </c>
      <c r="U12" s="215">
        <v>128</v>
      </c>
      <c r="V12" s="215">
        <v>88</v>
      </c>
      <c r="W12" s="215">
        <v>118</v>
      </c>
      <c r="X12" s="215">
        <v>86</v>
      </c>
      <c r="Y12" s="215">
        <v>0</v>
      </c>
      <c r="Z12" s="215">
        <v>2</v>
      </c>
      <c r="AA12" s="215">
        <v>98</v>
      </c>
      <c r="AB12" s="215">
        <v>68</v>
      </c>
      <c r="AC12" s="215">
        <v>77</v>
      </c>
      <c r="AD12" s="215">
        <v>61</v>
      </c>
      <c r="AE12" s="215">
        <v>0</v>
      </c>
      <c r="AF12" s="215">
        <v>0</v>
      </c>
      <c r="AG12" s="215">
        <v>68</v>
      </c>
      <c r="AH12" s="215">
        <v>37</v>
      </c>
      <c r="AI12" s="215">
        <v>11</v>
      </c>
      <c r="AJ12" s="230">
        <v>6</v>
      </c>
      <c r="AK12" s="215">
        <v>3</v>
      </c>
      <c r="AL12" s="215">
        <v>1</v>
      </c>
      <c r="AM12" s="215">
        <v>4</v>
      </c>
      <c r="AN12" s="215">
        <v>3</v>
      </c>
      <c r="AO12" s="148">
        <v>3</v>
      </c>
      <c r="AP12" s="148">
        <v>0</v>
      </c>
      <c r="AQ12" s="148">
        <v>352</v>
      </c>
      <c r="AR12" s="215">
        <v>211</v>
      </c>
      <c r="AS12" s="215">
        <v>351</v>
      </c>
      <c r="AT12" s="215">
        <v>211</v>
      </c>
      <c r="AU12" s="215">
        <v>1</v>
      </c>
      <c r="AV12" s="215">
        <v>0</v>
      </c>
      <c r="AW12" s="215">
        <v>0</v>
      </c>
      <c r="AX12" s="215">
        <v>0</v>
      </c>
      <c r="AY12" s="215">
        <v>20.7</v>
      </c>
      <c r="AZ12" s="215">
        <v>20.6</v>
      </c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  <c r="IT12" s="62"/>
      <c r="IU12" s="62"/>
      <c r="IV12" s="62"/>
      <c r="IW12" s="62"/>
      <c r="IX12" s="62"/>
      <c r="IY12" s="62"/>
      <c r="IZ12" s="62"/>
      <c r="JA12" s="62"/>
      <c r="JB12" s="62"/>
      <c r="JC12" s="62"/>
      <c r="JD12" s="62"/>
      <c r="JE12" s="62"/>
      <c r="JF12" s="62"/>
      <c r="JG12" s="62"/>
      <c r="JH12" s="62"/>
      <c r="JI12" s="62"/>
      <c r="JJ12" s="62"/>
      <c r="JK12" s="62"/>
      <c r="JL12" s="62"/>
      <c r="JM12" s="62"/>
      <c r="JN12" s="62"/>
      <c r="JO12" s="62"/>
      <c r="JP12" s="62"/>
      <c r="JQ12" s="62"/>
      <c r="JR12" s="62"/>
      <c r="JS12" s="62"/>
      <c r="JT12" s="62"/>
      <c r="JU12" s="62"/>
      <c r="JV12" s="62"/>
      <c r="JW12" s="62"/>
      <c r="JX12" s="62"/>
      <c r="JY12" s="62"/>
      <c r="JZ12" s="62"/>
      <c r="KA12" s="62"/>
      <c r="KB12" s="62"/>
      <c r="KC12" s="62"/>
      <c r="KD12" s="62"/>
      <c r="KE12" s="62"/>
      <c r="KF12" s="62"/>
      <c r="KG12" s="62"/>
      <c r="KH12" s="62"/>
      <c r="KI12" s="62"/>
      <c r="KJ12" s="62"/>
      <c r="KK12" s="62"/>
      <c r="KL12" s="62"/>
      <c r="KM12" s="62"/>
      <c r="KN12" s="62"/>
      <c r="KO12" s="62"/>
      <c r="KP12" s="62"/>
      <c r="KQ12" s="62"/>
      <c r="KR12" s="62"/>
      <c r="KS12" s="62"/>
      <c r="KT12" s="62"/>
      <c r="KU12" s="62"/>
      <c r="KV12" s="62"/>
      <c r="KW12" s="62"/>
      <c r="KX12" s="62"/>
      <c r="KY12" s="62"/>
      <c r="KZ12" s="62"/>
      <c r="LA12" s="62"/>
      <c r="LB12" s="62"/>
      <c r="LC12" s="62"/>
      <c r="LD12" s="62"/>
      <c r="LE12" s="62"/>
      <c r="LF12" s="62"/>
      <c r="LG12" s="62"/>
      <c r="LH12" s="62"/>
      <c r="LI12" s="62"/>
      <c r="LJ12" s="62"/>
      <c r="LK12" s="62"/>
      <c r="LL12" s="62"/>
      <c r="LM12" s="62"/>
      <c r="LN12" s="62"/>
      <c r="LO12" s="62"/>
      <c r="LP12" s="62"/>
      <c r="LQ12" s="62"/>
      <c r="LR12" s="62"/>
      <c r="LS12" s="62"/>
      <c r="LT12" s="62"/>
      <c r="LU12" s="62"/>
      <c r="LV12" s="62"/>
      <c r="LW12" s="62"/>
      <c r="LX12" s="62"/>
      <c r="LY12" s="62"/>
      <c r="LZ12" s="62"/>
      <c r="MA12" s="62"/>
      <c r="MB12" s="62"/>
      <c r="MC12" s="62"/>
      <c r="MD12" s="62"/>
      <c r="ME12" s="62"/>
      <c r="MF12" s="62"/>
      <c r="MG12" s="62"/>
      <c r="MH12" s="62"/>
      <c r="MI12" s="62"/>
      <c r="MJ12" s="62"/>
      <c r="MK12" s="62"/>
      <c r="ML12" s="62"/>
      <c r="MM12" s="62"/>
      <c r="MN12" s="62"/>
      <c r="MO12" s="62"/>
      <c r="MP12" s="62"/>
      <c r="MQ12" s="62"/>
      <c r="MR12" s="62"/>
      <c r="MS12" s="62"/>
      <c r="MT12" s="62"/>
      <c r="MU12" s="62"/>
      <c r="MV12" s="62"/>
      <c r="MW12" s="62"/>
      <c r="MX12" s="62"/>
      <c r="MY12" s="62"/>
      <c r="MZ12" s="62"/>
      <c r="NA12" s="62"/>
      <c r="NB12" s="62"/>
      <c r="NC12" s="62"/>
      <c r="ND12" s="62"/>
      <c r="NE12" s="62"/>
      <c r="NF12" s="62"/>
      <c r="NG12" s="62"/>
      <c r="NH12" s="62"/>
      <c r="NI12" s="62"/>
      <c r="NJ12" s="62"/>
      <c r="NK12" s="62"/>
      <c r="NL12" s="62"/>
      <c r="NM12" s="62"/>
      <c r="NN12" s="62"/>
      <c r="NO12" s="62"/>
      <c r="NP12" s="62"/>
      <c r="NQ12" s="62"/>
      <c r="NR12" s="62"/>
      <c r="NS12" s="62"/>
      <c r="NT12" s="62"/>
      <c r="NU12" s="62"/>
      <c r="NV12" s="62"/>
      <c r="NW12" s="62"/>
      <c r="NX12" s="62"/>
      <c r="NY12" s="62"/>
      <c r="NZ12" s="62"/>
      <c r="OA12" s="62"/>
      <c r="OB12" s="62"/>
      <c r="OC12" s="62"/>
      <c r="OD12" s="62"/>
      <c r="OE12" s="62"/>
      <c r="OF12" s="62"/>
      <c r="OG12" s="62"/>
      <c r="OH12" s="62"/>
      <c r="OI12" s="62"/>
      <c r="OJ12" s="62"/>
      <c r="OK12" s="62"/>
      <c r="OL12" s="62"/>
      <c r="OM12" s="62"/>
      <c r="ON12" s="62"/>
      <c r="OO12" s="62"/>
      <c r="OP12" s="62"/>
      <c r="OQ12" s="62"/>
      <c r="OR12" s="62"/>
      <c r="OS12" s="62"/>
      <c r="OT12" s="62"/>
      <c r="OU12" s="62"/>
      <c r="OV12" s="62"/>
      <c r="OW12" s="62"/>
      <c r="OX12" s="62"/>
      <c r="OY12" s="62"/>
      <c r="OZ12" s="62"/>
      <c r="PA12" s="62"/>
      <c r="PB12" s="62"/>
      <c r="PC12" s="62"/>
      <c r="PD12" s="62"/>
      <c r="PE12" s="62"/>
      <c r="PF12" s="62"/>
      <c r="PG12" s="62"/>
      <c r="PH12" s="62"/>
      <c r="PI12" s="62"/>
      <c r="PJ12" s="62"/>
      <c r="PK12" s="62"/>
      <c r="PL12" s="62"/>
      <c r="PM12" s="62"/>
      <c r="PN12" s="62"/>
      <c r="PO12" s="62"/>
      <c r="PP12" s="62"/>
      <c r="PQ12" s="62"/>
      <c r="PR12" s="62"/>
      <c r="PS12" s="62"/>
      <c r="PT12" s="62"/>
      <c r="PU12" s="62"/>
      <c r="PV12" s="62"/>
      <c r="PW12" s="62"/>
      <c r="PX12" s="62"/>
      <c r="PY12" s="62"/>
      <c r="PZ12" s="62"/>
      <c r="QA12" s="62"/>
      <c r="QB12" s="62"/>
      <c r="QC12" s="62"/>
      <c r="QD12" s="62"/>
      <c r="QE12" s="62"/>
      <c r="QF12" s="62"/>
      <c r="QG12" s="62"/>
      <c r="QH12" s="62"/>
      <c r="QI12" s="62"/>
      <c r="QJ12" s="62"/>
      <c r="QK12" s="62"/>
      <c r="QL12" s="62"/>
      <c r="QM12" s="62"/>
      <c r="QN12" s="62"/>
      <c r="QO12" s="62"/>
      <c r="QP12" s="62"/>
      <c r="QQ12" s="62"/>
      <c r="QR12" s="62"/>
      <c r="QS12" s="62"/>
      <c r="QT12" s="62"/>
      <c r="QU12" s="62"/>
      <c r="QV12" s="62"/>
      <c r="QW12" s="62"/>
      <c r="QX12" s="62"/>
      <c r="QY12" s="62"/>
      <c r="QZ12" s="62"/>
      <c r="RA12" s="62"/>
      <c r="RB12" s="62"/>
      <c r="RC12" s="62"/>
      <c r="RD12" s="62"/>
      <c r="RE12" s="62"/>
      <c r="RF12" s="62"/>
      <c r="RG12" s="62"/>
      <c r="RH12" s="62"/>
      <c r="RI12" s="62"/>
      <c r="RJ12" s="62"/>
      <c r="RK12" s="62"/>
      <c r="RL12" s="62"/>
      <c r="RM12" s="62"/>
      <c r="RN12" s="62"/>
      <c r="RO12" s="62"/>
      <c r="RP12" s="62"/>
      <c r="RQ12" s="62"/>
      <c r="RR12" s="62"/>
      <c r="RS12" s="62"/>
      <c r="RT12" s="62"/>
      <c r="RU12" s="62"/>
      <c r="RV12" s="62"/>
      <c r="RW12" s="62"/>
      <c r="RX12" s="62"/>
      <c r="RY12" s="62"/>
      <c r="RZ12" s="62"/>
      <c r="SA12" s="62"/>
      <c r="SB12" s="62"/>
      <c r="SC12" s="62"/>
      <c r="SD12" s="62"/>
      <c r="SE12" s="62"/>
      <c r="SF12" s="62"/>
      <c r="SG12" s="62"/>
      <c r="SH12" s="62"/>
      <c r="SI12" s="62"/>
      <c r="SJ12" s="62"/>
      <c r="SK12" s="62"/>
      <c r="SL12" s="62"/>
      <c r="SM12" s="62"/>
      <c r="SN12" s="62"/>
      <c r="SO12" s="62"/>
      <c r="SP12" s="62"/>
      <c r="SQ12" s="62"/>
      <c r="SR12" s="62"/>
      <c r="SS12" s="62"/>
      <c r="ST12" s="62"/>
      <c r="SU12" s="62"/>
      <c r="SV12" s="62"/>
      <c r="SW12" s="62"/>
      <c r="SX12" s="62"/>
      <c r="SY12" s="62"/>
      <c r="SZ12" s="62"/>
      <c r="TA12" s="62"/>
      <c r="TB12" s="62"/>
      <c r="TC12" s="62"/>
      <c r="TD12" s="62"/>
      <c r="TE12" s="62"/>
      <c r="TF12" s="62"/>
      <c r="TG12" s="62"/>
      <c r="TH12" s="62"/>
      <c r="TI12" s="62"/>
      <c r="TJ12" s="62"/>
      <c r="TK12" s="62"/>
      <c r="TL12" s="62"/>
      <c r="TM12" s="62"/>
      <c r="TN12" s="62"/>
      <c r="TO12" s="62"/>
      <c r="TP12" s="62"/>
      <c r="TQ12" s="62"/>
      <c r="TR12" s="62"/>
      <c r="TS12" s="62"/>
      <c r="TT12" s="62"/>
      <c r="TU12" s="62"/>
      <c r="TV12" s="62"/>
      <c r="TW12" s="62"/>
      <c r="TX12" s="62"/>
      <c r="TY12" s="62"/>
      <c r="TZ12" s="62"/>
      <c r="UA12" s="62"/>
      <c r="UB12" s="62"/>
      <c r="UC12" s="62"/>
      <c r="UD12" s="62"/>
      <c r="UE12" s="62"/>
      <c r="UF12" s="62"/>
      <c r="UG12" s="62"/>
      <c r="UH12" s="62"/>
      <c r="UI12" s="62"/>
      <c r="UJ12" s="62"/>
      <c r="UK12" s="62"/>
      <c r="UL12" s="62"/>
      <c r="UM12" s="62"/>
      <c r="UN12" s="62"/>
      <c r="UO12" s="62"/>
      <c r="UP12" s="62"/>
      <c r="UQ12" s="62"/>
      <c r="UR12" s="62"/>
      <c r="US12" s="62"/>
      <c r="UT12" s="62"/>
      <c r="UU12" s="62"/>
      <c r="UV12" s="62"/>
      <c r="UW12" s="62"/>
      <c r="UX12" s="62"/>
      <c r="UY12" s="62"/>
      <c r="UZ12" s="62"/>
      <c r="VA12" s="62"/>
      <c r="VB12" s="62"/>
      <c r="VC12" s="62"/>
      <c r="VD12" s="62"/>
      <c r="VE12" s="62"/>
      <c r="VF12" s="62"/>
      <c r="VG12" s="62"/>
      <c r="VH12" s="62"/>
      <c r="VI12" s="62"/>
      <c r="VJ12" s="62"/>
      <c r="VK12" s="62"/>
      <c r="VL12" s="62"/>
      <c r="VM12" s="62"/>
      <c r="VN12" s="62"/>
      <c r="VO12" s="62"/>
      <c r="VP12" s="62"/>
      <c r="VQ12" s="62"/>
      <c r="VR12" s="62"/>
      <c r="VS12" s="62"/>
      <c r="VT12" s="62"/>
      <c r="VU12" s="62"/>
      <c r="VV12" s="62"/>
      <c r="VW12" s="62"/>
      <c r="VX12" s="62"/>
      <c r="VY12" s="62"/>
      <c r="VZ12" s="62"/>
      <c r="WA12" s="62"/>
      <c r="WB12" s="62"/>
      <c r="WC12" s="62"/>
      <c r="WD12" s="62"/>
      <c r="WE12" s="62"/>
      <c r="WF12" s="62"/>
      <c r="WG12" s="62"/>
      <c r="WH12" s="62"/>
      <c r="WI12" s="62"/>
      <c r="WJ12" s="62"/>
      <c r="WK12" s="62"/>
      <c r="WL12" s="62"/>
      <c r="WM12" s="62"/>
      <c r="WN12" s="62"/>
      <c r="WO12" s="62"/>
      <c r="WP12" s="62"/>
      <c r="WQ12" s="62"/>
      <c r="WR12" s="62"/>
      <c r="WS12" s="62"/>
      <c r="WT12" s="62"/>
      <c r="WU12" s="62"/>
      <c r="WV12" s="62"/>
      <c r="WW12" s="62"/>
      <c r="WX12" s="62"/>
      <c r="WY12" s="62"/>
      <c r="WZ12" s="62"/>
      <c r="XA12" s="62"/>
      <c r="XB12" s="62"/>
      <c r="XC12" s="62"/>
      <c r="XD12" s="62"/>
      <c r="XE12" s="62"/>
      <c r="XF12" s="62"/>
      <c r="XG12" s="62"/>
      <c r="XH12" s="62"/>
      <c r="XI12" s="62"/>
      <c r="XJ12" s="62"/>
      <c r="XK12" s="62"/>
      <c r="XL12" s="62"/>
      <c r="XM12" s="62"/>
      <c r="XN12" s="62"/>
      <c r="XO12" s="62"/>
      <c r="XP12" s="62"/>
      <c r="XQ12" s="62"/>
      <c r="XR12" s="62"/>
      <c r="XS12" s="62"/>
      <c r="XT12" s="62"/>
      <c r="XU12" s="62"/>
      <c r="XV12" s="62"/>
      <c r="XW12" s="62"/>
      <c r="XX12" s="62"/>
      <c r="XY12" s="62"/>
      <c r="XZ12" s="62"/>
      <c r="YA12" s="62"/>
      <c r="YB12" s="62"/>
      <c r="YC12" s="62"/>
      <c r="YD12" s="62"/>
      <c r="YE12" s="62"/>
      <c r="YF12" s="62"/>
      <c r="YG12" s="62"/>
      <c r="YH12" s="62"/>
      <c r="YI12" s="62"/>
      <c r="YJ12" s="62"/>
      <c r="YK12" s="62"/>
      <c r="YL12" s="62"/>
      <c r="YM12" s="62"/>
      <c r="YN12" s="62"/>
      <c r="YO12" s="62"/>
      <c r="YP12" s="62"/>
      <c r="YQ12" s="62"/>
      <c r="YR12" s="62"/>
      <c r="YS12" s="62"/>
      <c r="YT12" s="62"/>
      <c r="YU12" s="62"/>
      <c r="YV12" s="62"/>
      <c r="YW12" s="62"/>
      <c r="YX12" s="62"/>
      <c r="YY12" s="62"/>
      <c r="YZ12" s="62"/>
      <c r="ZA12" s="62"/>
      <c r="ZB12" s="62"/>
      <c r="ZC12" s="62"/>
      <c r="ZD12" s="62"/>
      <c r="ZE12" s="62"/>
      <c r="ZF12" s="62"/>
      <c r="ZG12" s="62"/>
      <c r="ZH12" s="62"/>
      <c r="ZI12" s="62"/>
      <c r="ZJ12" s="62"/>
      <c r="ZK12" s="62"/>
      <c r="ZL12" s="62"/>
      <c r="ZM12" s="62"/>
      <c r="ZN12" s="62"/>
      <c r="ZO12" s="62"/>
      <c r="ZP12" s="62"/>
      <c r="ZQ12" s="62"/>
      <c r="ZR12" s="62"/>
      <c r="ZS12" s="62"/>
      <c r="ZT12" s="62"/>
      <c r="ZU12" s="62"/>
      <c r="ZV12" s="62"/>
      <c r="ZW12" s="62"/>
      <c r="ZX12" s="62"/>
      <c r="ZY12" s="62"/>
      <c r="ZZ12" s="62"/>
      <c r="AAA12" s="62"/>
      <c r="AAB12" s="62"/>
      <c r="AAC12" s="62"/>
      <c r="AAD12" s="62"/>
      <c r="AAE12" s="62"/>
      <c r="AAF12" s="62"/>
      <c r="AAG12" s="62"/>
      <c r="AAH12" s="62"/>
      <c r="AAI12" s="62"/>
      <c r="AAJ12" s="62"/>
      <c r="AAK12" s="62"/>
      <c r="AAL12" s="62"/>
      <c r="AAM12" s="62"/>
      <c r="AAN12" s="62"/>
      <c r="AAO12" s="62"/>
      <c r="AAP12" s="62"/>
      <c r="AAQ12" s="62"/>
      <c r="AAR12" s="62"/>
      <c r="AAS12" s="62"/>
      <c r="AAT12" s="62"/>
      <c r="AAU12" s="62"/>
      <c r="AAV12" s="62"/>
      <c r="AAW12" s="62"/>
      <c r="AAX12" s="62"/>
      <c r="AAY12" s="62"/>
      <c r="AAZ12" s="62"/>
      <c r="ABA12" s="62"/>
      <c r="ABB12" s="62"/>
      <c r="ABC12" s="62"/>
      <c r="ABD12" s="62"/>
      <c r="ABE12" s="62"/>
      <c r="ABF12" s="62"/>
      <c r="ABG12" s="62"/>
      <c r="ABH12" s="62"/>
      <c r="ABI12" s="62"/>
      <c r="ABJ12" s="62"/>
      <c r="ABK12" s="62"/>
      <c r="ABL12" s="62"/>
      <c r="ABM12" s="62"/>
      <c r="ABN12" s="62"/>
      <c r="ABO12" s="62"/>
      <c r="ABP12" s="62"/>
      <c r="ABQ12" s="62"/>
      <c r="ABR12" s="62"/>
      <c r="ABS12" s="62"/>
      <c r="ABT12" s="62"/>
      <c r="ABU12" s="62"/>
      <c r="ABV12" s="62"/>
      <c r="ABW12" s="62"/>
      <c r="ABX12" s="62"/>
      <c r="ABY12" s="62"/>
      <c r="ABZ12" s="62"/>
      <c r="ACA12" s="62"/>
      <c r="ACB12" s="62"/>
      <c r="ACC12" s="62"/>
      <c r="ACD12" s="62"/>
      <c r="ACE12" s="62"/>
      <c r="ACF12" s="62"/>
      <c r="ACG12" s="62"/>
      <c r="ACH12" s="62"/>
      <c r="ACI12" s="62"/>
      <c r="ACJ12" s="62"/>
      <c r="ACK12" s="62"/>
      <c r="ACL12" s="62"/>
      <c r="ACM12" s="62"/>
      <c r="ACN12" s="62"/>
    </row>
    <row r="13" spans="1:768" s="36" customFormat="1" ht="30" customHeight="1" x14ac:dyDescent="0.25">
      <c r="A13" s="17">
        <f t="shared" ref="A13:A60" si="0">A12+1</f>
        <v>3</v>
      </c>
      <c r="B13" s="149" t="s">
        <v>187</v>
      </c>
      <c r="C13" s="241">
        <v>1486</v>
      </c>
      <c r="D13" s="215">
        <v>1343</v>
      </c>
      <c r="E13" s="215">
        <v>1486</v>
      </c>
      <c r="F13" s="215">
        <v>1343</v>
      </c>
      <c r="G13" s="215">
        <v>1337</v>
      </c>
      <c r="H13" s="215">
        <v>1185</v>
      </c>
      <c r="I13" s="215">
        <v>204</v>
      </c>
      <c r="J13" s="215">
        <v>250</v>
      </c>
      <c r="K13" s="215">
        <v>204</v>
      </c>
      <c r="L13" s="215">
        <v>250</v>
      </c>
      <c r="M13" s="215">
        <v>57</v>
      </c>
      <c r="N13" s="215">
        <v>99</v>
      </c>
      <c r="O13" s="215">
        <v>7.28</v>
      </c>
      <c r="P13" s="215">
        <v>5.37</v>
      </c>
      <c r="Q13" s="215">
        <v>23.45</v>
      </c>
      <c r="R13" s="215">
        <v>11.96</v>
      </c>
      <c r="S13" s="215">
        <v>2</v>
      </c>
      <c r="T13" s="215">
        <v>2</v>
      </c>
      <c r="U13" s="215">
        <v>151</v>
      </c>
      <c r="V13" s="215">
        <v>158</v>
      </c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148"/>
      <c r="AP13" s="148"/>
      <c r="AQ13" s="148"/>
      <c r="AR13" s="215"/>
      <c r="AS13" s="215"/>
      <c r="AT13" s="215"/>
      <c r="AU13" s="215"/>
      <c r="AV13" s="215"/>
      <c r="AW13" s="215"/>
      <c r="AX13" s="215"/>
      <c r="AY13" s="215"/>
      <c r="AZ13" s="215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  <c r="IU13" s="62"/>
      <c r="IV13" s="62"/>
      <c r="IW13" s="62"/>
      <c r="IX13" s="62"/>
      <c r="IY13" s="62"/>
      <c r="IZ13" s="62"/>
      <c r="JA13" s="62"/>
      <c r="JB13" s="62"/>
      <c r="JC13" s="62"/>
      <c r="JD13" s="62"/>
      <c r="JE13" s="62"/>
      <c r="JF13" s="62"/>
      <c r="JG13" s="62"/>
      <c r="JH13" s="62"/>
      <c r="JI13" s="62"/>
      <c r="JJ13" s="62"/>
      <c r="JK13" s="62"/>
      <c r="JL13" s="62"/>
      <c r="JM13" s="62"/>
      <c r="JN13" s="62"/>
      <c r="JO13" s="62"/>
      <c r="JP13" s="62"/>
      <c r="JQ13" s="62"/>
      <c r="JR13" s="62"/>
      <c r="JS13" s="62"/>
      <c r="JT13" s="62"/>
      <c r="JU13" s="62"/>
      <c r="JV13" s="62"/>
      <c r="JW13" s="62"/>
      <c r="JX13" s="62"/>
      <c r="JY13" s="62"/>
      <c r="JZ13" s="62"/>
      <c r="KA13" s="62"/>
      <c r="KB13" s="62"/>
      <c r="KC13" s="62"/>
      <c r="KD13" s="62"/>
      <c r="KE13" s="62"/>
      <c r="KF13" s="62"/>
      <c r="KG13" s="62"/>
      <c r="KH13" s="62"/>
      <c r="KI13" s="62"/>
      <c r="KJ13" s="62"/>
      <c r="KK13" s="62"/>
      <c r="KL13" s="62"/>
      <c r="KM13" s="62"/>
      <c r="KN13" s="62"/>
      <c r="KO13" s="62"/>
      <c r="KP13" s="62"/>
      <c r="KQ13" s="62"/>
      <c r="KR13" s="62"/>
      <c r="KS13" s="62"/>
      <c r="KT13" s="62"/>
      <c r="KU13" s="62"/>
      <c r="KV13" s="62"/>
      <c r="KW13" s="62"/>
      <c r="KX13" s="62"/>
      <c r="KY13" s="62"/>
      <c r="KZ13" s="62"/>
      <c r="LA13" s="62"/>
      <c r="LB13" s="62"/>
      <c r="LC13" s="62"/>
      <c r="LD13" s="62"/>
      <c r="LE13" s="62"/>
      <c r="LF13" s="62"/>
      <c r="LG13" s="62"/>
      <c r="LH13" s="62"/>
      <c r="LI13" s="62"/>
      <c r="LJ13" s="62"/>
      <c r="LK13" s="62"/>
      <c r="LL13" s="62"/>
      <c r="LM13" s="62"/>
      <c r="LN13" s="62"/>
      <c r="LO13" s="62"/>
      <c r="LP13" s="62"/>
      <c r="LQ13" s="62"/>
      <c r="LR13" s="62"/>
      <c r="LS13" s="62"/>
      <c r="LT13" s="62"/>
      <c r="LU13" s="62"/>
      <c r="LV13" s="62"/>
      <c r="LW13" s="62"/>
      <c r="LX13" s="62"/>
      <c r="LY13" s="62"/>
      <c r="LZ13" s="62"/>
      <c r="MA13" s="62"/>
      <c r="MB13" s="62"/>
      <c r="MC13" s="62"/>
      <c r="MD13" s="62"/>
      <c r="ME13" s="62"/>
      <c r="MF13" s="62"/>
      <c r="MG13" s="62"/>
      <c r="MH13" s="62"/>
      <c r="MI13" s="62"/>
      <c r="MJ13" s="62"/>
      <c r="MK13" s="62"/>
      <c r="ML13" s="62"/>
      <c r="MM13" s="62"/>
      <c r="MN13" s="62"/>
      <c r="MO13" s="62"/>
      <c r="MP13" s="62"/>
      <c r="MQ13" s="62"/>
      <c r="MR13" s="62"/>
      <c r="MS13" s="62"/>
      <c r="MT13" s="62"/>
      <c r="MU13" s="62"/>
      <c r="MV13" s="62"/>
      <c r="MW13" s="62"/>
      <c r="MX13" s="62"/>
      <c r="MY13" s="62"/>
      <c r="MZ13" s="62"/>
      <c r="NA13" s="62"/>
      <c r="NB13" s="62"/>
      <c r="NC13" s="62"/>
      <c r="ND13" s="62"/>
      <c r="NE13" s="62"/>
      <c r="NF13" s="62"/>
      <c r="NG13" s="62"/>
      <c r="NH13" s="62"/>
      <c r="NI13" s="62"/>
      <c r="NJ13" s="62"/>
      <c r="NK13" s="62"/>
      <c r="NL13" s="62"/>
      <c r="NM13" s="62"/>
      <c r="NN13" s="62"/>
      <c r="NO13" s="62"/>
      <c r="NP13" s="62"/>
      <c r="NQ13" s="62"/>
      <c r="NR13" s="62"/>
      <c r="NS13" s="62"/>
      <c r="NT13" s="62"/>
      <c r="NU13" s="62"/>
      <c r="NV13" s="62"/>
      <c r="NW13" s="62"/>
      <c r="NX13" s="62"/>
      <c r="NY13" s="62"/>
      <c r="NZ13" s="62"/>
      <c r="OA13" s="62"/>
      <c r="OB13" s="62"/>
      <c r="OC13" s="62"/>
      <c r="OD13" s="62"/>
      <c r="OE13" s="62"/>
      <c r="OF13" s="62"/>
      <c r="OG13" s="62"/>
      <c r="OH13" s="62"/>
      <c r="OI13" s="62"/>
      <c r="OJ13" s="62"/>
      <c r="OK13" s="62"/>
      <c r="OL13" s="62"/>
      <c r="OM13" s="62"/>
      <c r="ON13" s="62"/>
      <c r="OO13" s="62"/>
      <c r="OP13" s="62"/>
      <c r="OQ13" s="62"/>
      <c r="OR13" s="62"/>
      <c r="OS13" s="62"/>
      <c r="OT13" s="62"/>
      <c r="OU13" s="62"/>
      <c r="OV13" s="62"/>
      <c r="OW13" s="62"/>
      <c r="OX13" s="62"/>
      <c r="OY13" s="62"/>
      <c r="OZ13" s="62"/>
      <c r="PA13" s="62"/>
      <c r="PB13" s="62"/>
      <c r="PC13" s="62"/>
      <c r="PD13" s="62"/>
      <c r="PE13" s="62"/>
      <c r="PF13" s="62"/>
      <c r="PG13" s="62"/>
      <c r="PH13" s="62"/>
      <c r="PI13" s="62"/>
      <c r="PJ13" s="62"/>
      <c r="PK13" s="62"/>
      <c r="PL13" s="62"/>
      <c r="PM13" s="62"/>
      <c r="PN13" s="62"/>
      <c r="PO13" s="62"/>
      <c r="PP13" s="62"/>
      <c r="PQ13" s="62"/>
      <c r="PR13" s="62"/>
      <c r="PS13" s="62"/>
      <c r="PT13" s="62"/>
      <c r="PU13" s="62"/>
      <c r="PV13" s="62"/>
      <c r="PW13" s="62"/>
      <c r="PX13" s="62"/>
      <c r="PY13" s="62"/>
      <c r="PZ13" s="62"/>
      <c r="QA13" s="62"/>
      <c r="QB13" s="62"/>
      <c r="QC13" s="62"/>
      <c r="QD13" s="62"/>
      <c r="QE13" s="62"/>
      <c r="QF13" s="62"/>
      <c r="QG13" s="62"/>
      <c r="QH13" s="62"/>
      <c r="QI13" s="62"/>
      <c r="QJ13" s="62"/>
      <c r="QK13" s="62"/>
      <c r="QL13" s="62"/>
      <c r="QM13" s="62"/>
      <c r="QN13" s="62"/>
      <c r="QO13" s="62"/>
      <c r="QP13" s="62"/>
      <c r="QQ13" s="62"/>
      <c r="QR13" s="62"/>
      <c r="QS13" s="62"/>
      <c r="QT13" s="62"/>
      <c r="QU13" s="62"/>
      <c r="QV13" s="62"/>
      <c r="QW13" s="62"/>
      <c r="QX13" s="62"/>
      <c r="QY13" s="62"/>
      <c r="QZ13" s="62"/>
      <c r="RA13" s="62"/>
      <c r="RB13" s="62"/>
      <c r="RC13" s="62"/>
      <c r="RD13" s="62"/>
      <c r="RE13" s="62"/>
      <c r="RF13" s="62"/>
      <c r="RG13" s="62"/>
      <c r="RH13" s="62"/>
      <c r="RI13" s="62"/>
      <c r="RJ13" s="62"/>
      <c r="RK13" s="62"/>
      <c r="RL13" s="62"/>
      <c r="RM13" s="62"/>
      <c r="RN13" s="62"/>
      <c r="RO13" s="62"/>
      <c r="RP13" s="62"/>
      <c r="RQ13" s="62"/>
      <c r="RR13" s="62"/>
      <c r="RS13" s="62"/>
      <c r="RT13" s="62"/>
      <c r="RU13" s="62"/>
      <c r="RV13" s="62"/>
      <c r="RW13" s="62"/>
      <c r="RX13" s="62"/>
      <c r="RY13" s="62"/>
      <c r="RZ13" s="62"/>
      <c r="SA13" s="62"/>
      <c r="SB13" s="62"/>
      <c r="SC13" s="62"/>
      <c r="SD13" s="62"/>
      <c r="SE13" s="62"/>
      <c r="SF13" s="62"/>
      <c r="SG13" s="62"/>
      <c r="SH13" s="62"/>
      <c r="SI13" s="62"/>
      <c r="SJ13" s="62"/>
      <c r="SK13" s="62"/>
      <c r="SL13" s="62"/>
      <c r="SM13" s="62"/>
      <c r="SN13" s="62"/>
      <c r="SO13" s="62"/>
      <c r="SP13" s="62"/>
      <c r="SQ13" s="62"/>
      <c r="SR13" s="62"/>
      <c r="SS13" s="62"/>
      <c r="ST13" s="62"/>
      <c r="SU13" s="62"/>
      <c r="SV13" s="62"/>
      <c r="SW13" s="62"/>
      <c r="SX13" s="62"/>
      <c r="SY13" s="62"/>
      <c r="SZ13" s="62"/>
      <c r="TA13" s="62"/>
      <c r="TB13" s="62"/>
      <c r="TC13" s="62"/>
      <c r="TD13" s="62"/>
      <c r="TE13" s="62"/>
      <c r="TF13" s="62"/>
      <c r="TG13" s="62"/>
      <c r="TH13" s="62"/>
      <c r="TI13" s="62"/>
      <c r="TJ13" s="62"/>
      <c r="TK13" s="62"/>
      <c r="TL13" s="62"/>
      <c r="TM13" s="62"/>
      <c r="TN13" s="62"/>
      <c r="TO13" s="62"/>
      <c r="TP13" s="62"/>
      <c r="TQ13" s="62"/>
      <c r="TR13" s="62"/>
      <c r="TS13" s="62"/>
      <c r="TT13" s="62"/>
      <c r="TU13" s="62"/>
      <c r="TV13" s="62"/>
      <c r="TW13" s="62"/>
      <c r="TX13" s="62"/>
      <c r="TY13" s="62"/>
      <c r="TZ13" s="62"/>
      <c r="UA13" s="62"/>
      <c r="UB13" s="62"/>
      <c r="UC13" s="62"/>
      <c r="UD13" s="62"/>
      <c r="UE13" s="62"/>
      <c r="UF13" s="62"/>
      <c r="UG13" s="62"/>
      <c r="UH13" s="62"/>
      <c r="UI13" s="62"/>
      <c r="UJ13" s="62"/>
      <c r="UK13" s="62"/>
      <c r="UL13" s="62"/>
      <c r="UM13" s="62"/>
      <c r="UN13" s="62"/>
      <c r="UO13" s="62"/>
      <c r="UP13" s="62"/>
      <c r="UQ13" s="62"/>
      <c r="UR13" s="62"/>
      <c r="US13" s="62"/>
      <c r="UT13" s="62"/>
      <c r="UU13" s="62"/>
      <c r="UV13" s="62"/>
      <c r="UW13" s="62"/>
      <c r="UX13" s="62"/>
      <c r="UY13" s="62"/>
      <c r="UZ13" s="62"/>
      <c r="VA13" s="62"/>
      <c r="VB13" s="62"/>
      <c r="VC13" s="62"/>
      <c r="VD13" s="62"/>
      <c r="VE13" s="62"/>
      <c r="VF13" s="62"/>
      <c r="VG13" s="62"/>
      <c r="VH13" s="62"/>
      <c r="VI13" s="62"/>
      <c r="VJ13" s="62"/>
      <c r="VK13" s="62"/>
      <c r="VL13" s="62"/>
      <c r="VM13" s="62"/>
      <c r="VN13" s="62"/>
      <c r="VO13" s="62"/>
      <c r="VP13" s="62"/>
      <c r="VQ13" s="62"/>
      <c r="VR13" s="62"/>
      <c r="VS13" s="62"/>
      <c r="VT13" s="62"/>
      <c r="VU13" s="62"/>
      <c r="VV13" s="62"/>
      <c r="VW13" s="62"/>
      <c r="VX13" s="62"/>
      <c r="VY13" s="62"/>
      <c r="VZ13" s="62"/>
      <c r="WA13" s="62"/>
      <c r="WB13" s="62"/>
      <c r="WC13" s="62"/>
      <c r="WD13" s="62"/>
      <c r="WE13" s="62"/>
      <c r="WF13" s="62"/>
      <c r="WG13" s="62"/>
      <c r="WH13" s="62"/>
      <c r="WI13" s="62"/>
      <c r="WJ13" s="62"/>
      <c r="WK13" s="62"/>
      <c r="WL13" s="62"/>
      <c r="WM13" s="62"/>
      <c r="WN13" s="62"/>
      <c r="WO13" s="62"/>
      <c r="WP13" s="62"/>
      <c r="WQ13" s="62"/>
      <c r="WR13" s="62"/>
      <c r="WS13" s="62"/>
      <c r="WT13" s="62"/>
      <c r="WU13" s="62"/>
      <c r="WV13" s="62"/>
      <c r="WW13" s="62"/>
      <c r="WX13" s="62"/>
      <c r="WY13" s="62"/>
      <c r="WZ13" s="62"/>
      <c r="XA13" s="62"/>
      <c r="XB13" s="62"/>
      <c r="XC13" s="62"/>
      <c r="XD13" s="62"/>
      <c r="XE13" s="62"/>
      <c r="XF13" s="62"/>
      <c r="XG13" s="62"/>
      <c r="XH13" s="62"/>
      <c r="XI13" s="62"/>
      <c r="XJ13" s="62"/>
      <c r="XK13" s="62"/>
      <c r="XL13" s="62"/>
      <c r="XM13" s="62"/>
      <c r="XN13" s="62"/>
      <c r="XO13" s="62"/>
      <c r="XP13" s="62"/>
      <c r="XQ13" s="62"/>
      <c r="XR13" s="62"/>
      <c r="XS13" s="62"/>
      <c r="XT13" s="62"/>
      <c r="XU13" s="62"/>
      <c r="XV13" s="62"/>
      <c r="XW13" s="62"/>
      <c r="XX13" s="62"/>
      <c r="XY13" s="62"/>
      <c r="XZ13" s="62"/>
      <c r="YA13" s="62"/>
      <c r="YB13" s="62"/>
      <c r="YC13" s="62"/>
      <c r="YD13" s="62"/>
      <c r="YE13" s="62"/>
      <c r="YF13" s="62"/>
      <c r="YG13" s="62"/>
      <c r="YH13" s="62"/>
      <c r="YI13" s="62"/>
      <c r="YJ13" s="62"/>
      <c r="YK13" s="62"/>
      <c r="YL13" s="62"/>
      <c r="YM13" s="62"/>
      <c r="YN13" s="62"/>
      <c r="YO13" s="62"/>
      <c r="YP13" s="62"/>
      <c r="YQ13" s="62"/>
      <c r="YR13" s="62"/>
      <c r="YS13" s="62"/>
      <c r="YT13" s="62"/>
      <c r="YU13" s="62"/>
      <c r="YV13" s="62"/>
      <c r="YW13" s="62"/>
      <c r="YX13" s="62"/>
      <c r="YY13" s="62"/>
      <c r="YZ13" s="62"/>
      <c r="ZA13" s="62"/>
      <c r="ZB13" s="62"/>
      <c r="ZC13" s="62"/>
      <c r="ZD13" s="62"/>
      <c r="ZE13" s="62"/>
      <c r="ZF13" s="62"/>
      <c r="ZG13" s="62"/>
      <c r="ZH13" s="62"/>
      <c r="ZI13" s="62"/>
      <c r="ZJ13" s="62"/>
      <c r="ZK13" s="62"/>
      <c r="ZL13" s="62"/>
      <c r="ZM13" s="62"/>
      <c r="ZN13" s="62"/>
      <c r="ZO13" s="62"/>
      <c r="ZP13" s="62"/>
      <c r="ZQ13" s="62"/>
      <c r="ZR13" s="62"/>
      <c r="ZS13" s="62"/>
      <c r="ZT13" s="62"/>
      <c r="ZU13" s="62"/>
      <c r="ZV13" s="62"/>
      <c r="ZW13" s="62"/>
      <c r="ZX13" s="62"/>
      <c r="ZY13" s="62"/>
      <c r="ZZ13" s="62"/>
      <c r="AAA13" s="62"/>
      <c r="AAB13" s="62"/>
      <c r="AAC13" s="62"/>
      <c r="AAD13" s="62"/>
      <c r="AAE13" s="62"/>
      <c r="AAF13" s="62"/>
      <c r="AAG13" s="62"/>
      <c r="AAH13" s="62"/>
      <c r="AAI13" s="62"/>
      <c r="AAJ13" s="62"/>
      <c r="AAK13" s="62"/>
      <c r="AAL13" s="62"/>
      <c r="AAM13" s="62"/>
      <c r="AAN13" s="62"/>
      <c r="AAO13" s="62"/>
      <c r="AAP13" s="62"/>
      <c r="AAQ13" s="62"/>
      <c r="AAR13" s="62"/>
      <c r="AAS13" s="62"/>
      <c r="AAT13" s="62"/>
      <c r="AAU13" s="62"/>
      <c r="AAV13" s="62"/>
      <c r="AAW13" s="62"/>
      <c r="AAX13" s="62"/>
      <c r="AAY13" s="62"/>
      <c r="AAZ13" s="62"/>
      <c r="ABA13" s="62"/>
      <c r="ABB13" s="62"/>
      <c r="ABC13" s="62"/>
      <c r="ABD13" s="62"/>
      <c r="ABE13" s="62"/>
      <c r="ABF13" s="62"/>
      <c r="ABG13" s="62"/>
      <c r="ABH13" s="62"/>
      <c r="ABI13" s="62"/>
      <c r="ABJ13" s="62"/>
      <c r="ABK13" s="62"/>
      <c r="ABL13" s="62"/>
      <c r="ABM13" s="62"/>
      <c r="ABN13" s="62"/>
      <c r="ABO13" s="62"/>
      <c r="ABP13" s="62"/>
      <c r="ABQ13" s="62"/>
      <c r="ABR13" s="62"/>
      <c r="ABS13" s="62"/>
      <c r="ABT13" s="62"/>
      <c r="ABU13" s="62"/>
      <c r="ABV13" s="62"/>
      <c r="ABW13" s="62"/>
      <c r="ABX13" s="62"/>
      <c r="ABY13" s="62"/>
      <c r="ABZ13" s="62"/>
      <c r="ACA13" s="62"/>
      <c r="ACB13" s="62"/>
      <c r="ACC13" s="62"/>
      <c r="ACD13" s="62"/>
      <c r="ACE13" s="62"/>
      <c r="ACF13" s="62"/>
      <c r="ACG13" s="62"/>
      <c r="ACH13" s="62"/>
      <c r="ACI13" s="62"/>
      <c r="ACJ13" s="62"/>
      <c r="ACK13" s="62"/>
      <c r="ACL13" s="62"/>
      <c r="ACM13" s="62"/>
      <c r="ACN13" s="62"/>
    </row>
    <row r="14" spans="1:768" s="45" customFormat="1" ht="27.6" customHeight="1" x14ac:dyDescent="0.25">
      <c r="A14" s="17">
        <f t="shared" si="0"/>
        <v>4</v>
      </c>
      <c r="B14" s="142" t="s">
        <v>188</v>
      </c>
      <c r="C14" s="241">
        <v>117</v>
      </c>
      <c r="D14" s="215">
        <v>156</v>
      </c>
      <c r="E14" s="215">
        <v>100</v>
      </c>
      <c r="F14" s="215">
        <v>145</v>
      </c>
      <c r="G14" s="215">
        <v>66</v>
      </c>
      <c r="H14" s="215">
        <v>99</v>
      </c>
      <c r="I14" s="215">
        <v>67</v>
      </c>
      <c r="J14" s="215">
        <v>70</v>
      </c>
      <c r="K14" s="215">
        <v>50</v>
      </c>
      <c r="L14" s="215">
        <v>62</v>
      </c>
      <c r="M14" s="215">
        <v>25</v>
      </c>
      <c r="N14" s="215">
        <v>21</v>
      </c>
      <c r="O14" s="215">
        <v>1.74</v>
      </c>
      <c r="P14" s="215">
        <v>2.2200000000000002</v>
      </c>
      <c r="Q14" s="215">
        <v>2.64</v>
      </c>
      <c r="R14" s="215">
        <v>4.7</v>
      </c>
      <c r="S14" s="215">
        <v>9.9</v>
      </c>
      <c r="T14" s="215">
        <v>11.04</v>
      </c>
      <c r="U14" s="215">
        <v>51</v>
      </c>
      <c r="V14" s="215">
        <v>53</v>
      </c>
      <c r="W14" s="215">
        <v>34</v>
      </c>
      <c r="X14" s="215">
        <v>42</v>
      </c>
      <c r="Y14" s="215"/>
      <c r="Z14" s="215"/>
      <c r="AA14" s="215">
        <v>41</v>
      </c>
      <c r="AB14" s="215">
        <v>49</v>
      </c>
      <c r="AC14" s="215">
        <v>25</v>
      </c>
      <c r="AD14" s="215">
        <v>41</v>
      </c>
      <c r="AE14" s="215"/>
      <c r="AF14" s="215"/>
      <c r="AG14" s="215">
        <v>9</v>
      </c>
      <c r="AH14" s="215">
        <v>10</v>
      </c>
      <c r="AI14" s="215">
        <v>1</v>
      </c>
      <c r="AJ14" s="215"/>
      <c r="AK14" s="215"/>
      <c r="AL14" s="215">
        <v>3</v>
      </c>
      <c r="AM14" s="215"/>
      <c r="AN14" s="215"/>
      <c r="AO14" s="148"/>
      <c r="AP14" s="148"/>
      <c r="AQ14" s="148">
        <v>23</v>
      </c>
      <c r="AR14" s="215">
        <v>11</v>
      </c>
      <c r="AS14" s="215">
        <v>23</v>
      </c>
      <c r="AT14" s="215">
        <v>11</v>
      </c>
      <c r="AU14" s="215"/>
      <c r="AV14" s="215"/>
      <c r="AW14" s="215"/>
      <c r="AX14" s="215"/>
      <c r="AY14" s="215">
        <v>11.9</v>
      </c>
      <c r="AZ14" s="215">
        <v>7.31</v>
      </c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  <c r="IU14" s="62"/>
      <c r="IV14" s="62"/>
      <c r="IW14" s="62"/>
      <c r="IX14" s="62"/>
      <c r="IY14" s="62"/>
      <c r="IZ14" s="62"/>
      <c r="JA14" s="62"/>
      <c r="JB14" s="62"/>
      <c r="JC14" s="62"/>
      <c r="JD14" s="62"/>
      <c r="JE14" s="62"/>
      <c r="JF14" s="62"/>
      <c r="JG14" s="62"/>
      <c r="JH14" s="62"/>
      <c r="JI14" s="62"/>
      <c r="JJ14" s="62"/>
      <c r="JK14" s="62"/>
      <c r="JL14" s="62"/>
      <c r="JM14" s="62"/>
      <c r="JN14" s="62"/>
      <c r="JO14" s="62"/>
      <c r="JP14" s="62"/>
      <c r="JQ14" s="62"/>
      <c r="JR14" s="62"/>
      <c r="JS14" s="62"/>
      <c r="JT14" s="62"/>
      <c r="JU14" s="62"/>
      <c r="JV14" s="62"/>
      <c r="JW14" s="62"/>
      <c r="JX14" s="62"/>
      <c r="JY14" s="62"/>
      <c r="JZ14" s="62"/>
      <c r="KA14" s="62"/>
      <c r="KB14" s="62"/>
      <c r="KC14" s="62"/>
      <c r="KD14" s="62"/>
      <c r="KE14" s="62"/>
      <c r="KF14" s="62"/>
      <c r="KG14" s="62"/>
      <c r="KH14" s="62"/>
      <c r="KI14" s="62"/>
      <c r="KJ14" s="62"/>
      <c r="KK14" s="62"/>
      <c r="KL14" s="62"/>
      <c r="KM14" s="62"/>
      <c r="KN14" s="62"/>
      <c r="KO14" s="62"/>
      <c r="KP14" s="62"/>
      <c r="KQ14" s="62"/>
      <c r="KR14" s="62"/>
      <c r="KS14" s="62"/>
      <c r="KT14" s="62"/>
      <c r="KU14" s="62"/>
      <c r="KV14" s="62"/>
      <c r="KW14" s="62"/>
      <c r="KX14" s="62"/>
      <c r="KY14" s="62"/>
      <c r="KZ14" s="62"/>
      <c r="LA14" s="62"/>
      <c r="LB14" s="62"/>
      <c r="LC14" s="62"/>
      <c r="LD14" s="62"/>
      <c r="LE14" s="62"/>
      <c r="LF14" s="62"/>
      <c r="LG14" s="62"/>
      <c r="LH14" s="62"/>
      <c r="LI14" s="62"/>
      <c r="LJ14" s="62"/>
      <c r="LK14" s="62"/>
      <c r="LL14" s="62"/>
      <c r="LM14" s="62"/>
      <c r="LN14" s="62"/>
      <c r="LO14" s="62"/>
      <c r="LP14" s="62"/>
      <c r="LQ14" s="62"/>
      <c r="LR14" s="62"/>
      <c r="LS14" s="62"/>
      <c r="LT14" s="62"/>
      <c r="LU14" s="62"/>
      <c r="LV14" s="62"/>
      <c r="LW14" s="62"/>
      <c r="LX14" s="62"/>
      <c r="LY14" s="62"/>
      <c r="LZ14" s="62"/>
      <c r="MA14" s="62"/>
      <c r="MB14" s="62"/>
      <c r="MC14" s="62"/>
      <c r="MD14" s="62"/>
      <c r="ME14" s="62"/>
      <c r="MF14" s="62"/>
      <c r="MG14" s="62"/>
      <c r="MH14" s="62"/>
      <c r="MI14" s="62"/>
      <c r="MJ14" s="62"/>
      <c r="MK14" s="62"/>
      <c r="ML14" s="62"/>
      <c r="MM14" s="62"/>
      <c r="MN14" s="62"/>
      <c r="MO14" s="62"/>
      <c r="MP14" s="62"/>
      <c r="MQ14" s="62"/>
      <c r="MR14" s="62"/>
      <c r="MS14" s="62"/>
      <c r="MT14" s="62"/>
      <c r="MU14" s="62"/>
      <c r="MV14" s="62"/>
      <c r="MW14" s="62"/>
      <c r="MX14" s="62"/>
      <c r="MY14" s="62"/>
      <c r="MZ14" s="62"/>
      <c r="NA14" s="62"/>
      <c r="NB14" s="62"/>
      <c r="NC14" s="62"/>
      <c r="ND14" s="62"/>
      <c r="NE14" s="62"/>
      <c r="NF14" s="62"/>
      <c r="NG14" s="62"/>
      <c r="NH14" s="62"/>
      <c r="NI14" s="62"/>
      <c r="NJ14" s="62"/>
      <c r="NK14" s="62"/>
      <c r="NL14" s="62"/>
      <c r="NM14" s="62"/>
      <c r="NN14" s="62"/>
      <c r="NO14" s="62"/>
      <c r="NP14" s="62"/>
      <c r="NQ14" s="62"/>
      <c r="NR14" s="62"/>
      <c r="NS14" s="62"/>
      <c r="NT14" s="62"/>
      <c r="NU14" s="62"/>
      <c r="NV14" s="62"/>
      <c r="NW14" s="62"/>
      <c r="NX14" s="62"/>
      <c r="NY14" s="62"/>
      <c r="NZ14" s="62"/>
      <c r="OA14" s="62"/>
      <c r="OB14" s="62"/>
      <c r="OC14" s="62"/>
      <c r="OD14" s="62"/>
      <c r="OE14" s="62"/>
      <c r="OF14" s="62"/>
      <c r="OG14" s="62"/>
      <c r="OH14" s="62"/>
      <c r="OI14" s="62"/>
      <c r="OJ14" s="62"/>
      <c r="OK14" s="62"/>
      <c r="OL14" s="62"/>
      <c r="OM14" s="62"/>
      <c r="ON14" s="62"/>
      <c r="OO14" s="62"/>
      <c r="OP14" s="62"/>
      <c r="OQ14" s="62"/>
      <c r="OR14" s="62"/>
      <c r="OS14" s="62"/>
      <c r="OT14" s="62"/>
      <c r="OU14" s="62"/>
      <c r="OV14" s="62"/>
      <c r="OW14" s="62"/>
      <c r="OX14" s="62"/>
      <c r="OY14" s="62"/>
      <c r="OZ14" s="62"/>
      <c r="PA14" s="62"/>
      <c r="PB14" s="62"/>
      <c r="PC14" s="62"/>
      <c r="PD14" s="62"/>
      <c r="PE14" s="62"/>
      <c r="PF14" s="62"/>
      <c r="PG14" s="62"/>
      <c r="PH14" s="62"/>
      <c r="PI14" s="62"/>
      <c r="PJ14" s="62"/>
      <c r="PK14" s="62"/>
      <c r="PL14" s="62"/>
      <c r="PM14" s="62"/>
      <c r="PN14" s="62"/>
      <c r="PO14" s="62"/>
      <c r="PP14" s="62"/>
      <c r="PQ14" s="62"/>
      <c r="PR14" s="62"/>
      <c r="PS14" s="62"/>
      <c r="PT14" s="62"/>
      <c r="PU14" s="62"/>
      <c r="PV14" s="62"/>
      <c r="PW14" s="62"/>
      <c r="PX14" s="62"/>
      <c r="PY14" s="62"/>
      <c r="PZ14" s="62"/>
      <c r="QA14" s="62"/>
      <c r="QB14" s="62"/>
      <c r="QC14" s="62"/>
      <c r="QD14" s="62"/>
      <c r="QE14" s="62"/>
      <c r="QF14" s="62"/>
      <c r="QG14" s="62"/>
      <c r="QH14" s="62"/>
      <c r="QI14" s="62"/>
      <c r="QJ14" s="62"/>
      <c r="QK14" s="62"/>
      <c r="QL14" s="62"/>
      <c r="QM14" s="62"/>
      <c r="QN14" s="62"/>
      <c r="QO14" s="62"/>
      <c r="QP14" s="62"/>
      <c r="QQ14" s="62"/>
      <c r="QR14" s="62"/>
      <c r="QS14" s="62"/>
      <c r="QT14" s="62"/>
      <c r="QU14" s="62"/>
      <c r="QV14" s="62"/>
      <c r="QW14" s="62"/>
      <c r="QX14" s="62"/>
      <c r="QY14" s="62"/>
      <c r="QZ14" s="62"/>
      <c r="RA14" s="62"/>
      <c r="RB14" s="62"/>
      <c r="RC14" s="62"/>
      <c r="RD14" s="62"/>
      <c r="RE14" s="62"/>
      <c r="RF14" s="62"/>
      <c r="RG14" s="62"/>
      <c r="RH14" s="62"/>
      <c r="RI14" s="62"/>
      <c r="RJ14" s="62"/>
      <c r="RK14" s="62"/>
      <c r="RL14" s="62"/>
      <c r="RM14" s="62"/>
      <c r="RN14" s="62"/>
      <c r="RO14" s="62"/>
      <c r="RP14" s="62"/>
      <c r="RQ14" s="62"/>
      <c r="RR14" s="62"/>
      <c r="RS14" s="62"/>
      <c r="RT14" s="62"/>
      <c r="RU14" s="62"/>
      <c r="RV14" s="62"/>
      <c r="RW14" s="62"/>
      <c r="RX14" s="62"/>
      <c r="RY14" s="62"/>
      <c r="RZ14" s="62"/>
      <c r="SA14" s="62"/>
      <c r="SB14" s="62"/>
      <c r="SC14" s="62"/>
      <c r="SD14" s="62"/>
      <c r="SE14" s="62"/>
      <c r="SF14" s="62"/>
      <c r="SG14" s="62"/>
      <c r="SH14" s="62"/>
      <c r="SI14" s="62"/>
      <c r="SJ14" s="62"/>
      <c r="SK14" s="62"/>
      <c r="SL14" s="62"/>
      <c r="SM14" s="62"/>
      <c r="SN14" s="62"/>
      <c r="SO14" s="62"/>
      <c r="SP14" s="62"/>
      <c r="SQ14" s="62"/>
      <c r="SR14" s="62"/>
      <c r="SS14" s="62"/>
      <c r="ST14" s="62"/>
      <c r="SU14" s="62"/>
      <c r="SV14" s="62"/>
      <c r="SW14" s="62"/>
      <c r="SX14" s="62"/>
      <c r="SY14" s="62"/>
      <c r="SZ14" s="62"/>
      <c r="TA14" s="62"/>
      <c r="TB14" s="62"/>
      <c r="TC14" s="62"/>
      <c r="TD14" s="62"/>
      <c r="TE14" s="62"/>
      <c r="TF14" s="62"/>
      <c r="TG14" s="62"/>
      <c r="TH14" s="62"/>
      <c r="TI14" s="62"/>
      <c r="TJ14" s="62"/>
      <c r="TK14" s="62"/>
      <c r="TL14" s="62"/>
      <c r="TM14" s="62"/>
      <c r="TN14" s="62"/>
      <c r="TO14" s="62"/>
      <c r="TP14" s="62"/>
      <c r="TQ14" s="62"/>
      <c r="TR14" s="62"/>
      <c r="TS14" s="62"/>
      <c r="TT14" s="62"/>
      <c r="TU14" s="62"/>
      <c r="TV14" s="62"/>
      <c r="TW14" s="62"/>
      <c r="TX14" s="62"/>
      <c r="TY14" s="62"/>
      <c r="TZ14" s="62"/>
      <c r="UA14" s="62"/>
      <c r="UB14" s="62"/>
      <c r="UC14" s="62"/>
      <c r="UD14" s="62"/>
      <c r="UE14" s="62"/>
      <c r="UF14" s="62"/>
      <c r="UG14" s="62"/>
      <c r="UH14" s="62"/>
      <c r="UI14" s="62"/>
      <c r="UJ14" s="62"/>
      <c r="UK14" s="62"/>
      <c r="UL14" s="62"/>
      <c r="UM14" s="62"/>
      <c r="UN14" s="62"/>
      <c r="UO14" s="62"/>
      <c r="UP14" s="62"/>
      <c r="UQ14" s="62"/>
      <c r="UR14" s="62"/>
      <c r="US14" s="62"/>
      <c r="UT14" s="62"/>
      <c r="UU14" s="62"/>
      <c r="UV14" s="62"/>
      <c r="UW14" s="62"/>
      <c r="UX14" s="62"/>
      <c r="UY14" s="62"/>
      <c r="UZ14" s="62"/>
      <c r="VA14" s="62"/>
      <c r="VB14" s="62"/>
      <c r="VC14" s="62"/>
      <c r="VD14" s="62"/>
      <c r="VE14" s="62"/>
      <c r="VF14" s="62"/>
      <c r="VG14" s="62"/>
      <c r="VH14" s="62"/>
      <c r="VI14" s="62"/>
      <c r="VJ14" s="62"/>
      <c r="VK14" s="62"/>
      <c r="VL14" s="62"/>
      <c r="VM14" s="62"/>
      <c r="VN14" s="62"/>
      <c r="VO14" s="62"/>
      <c r="VP14" s="62"/>
      <c r="VQ14" s="62"/>
      <c r="VR14" s="62"/>
      <c r="VS14" s="62"/>
      <c r="VT14" s="62"/>
      <c r="VU14" s="62"/>
      <c r="VV14" s="62"/>
      <c r="VW14" s="62"/>
      <c r="VX14" s="62"/>
      <c r="VY14" s="62"/>
      <c r="VZ14" s="62"/>
      <c r="WA14" s="62"/>
      <c r="WB14" s="62"/>
      <c r="WC14" s="62"/>
      <c r="WD14" s="62"/>
      <c r="WE14" s="62"/>
      <c r="WF14" s="62"/>
      <c r="WG14" s="62"/>
      <c r="WH14" s="62"/>
      <c r="WI14" s="62"/>
      <c r="WJ14" s="62"/>
      <c r="WK14" s="62"/>
      <c r="WL14" s="62"/>
      <c r="WM14" s="62"/>
      <c r="WN14" s="62"/>
      <c r="WO14" s="62"/>
      <c r="WP14" s="62"/>
      <c r="WQ14" s="62"/>
      <c r="WR14" s="62"/>
      <c r="WS14" s="62"/>
      <c r="WT14" s="62"/>
      <c r="WU14" s="62"/>
      <c r="WV14" s="62"/>
      <c r="WW14" s="62"/>
      <c r="WX14" s="62"/>
      <c r="WY14" s="62"/>
      <c r="WZ14" s="62"/>
      <c r="XA14" s="62"/>
      <c r="XB14" s="62"/>
      <c r="XC14" s="62"/>
      <c r="XD14" s="62"/>
      <c r="XE14" s="62"/>
      <c r="XF14" s="62"/>
      <c r="XG14" s="62"/>
      <c r="XH14" s="62"/>
      <c r="XI14" s="62"/>
      <c r="XJ14" s="62"/>
      <c r="XK14" s="62"/>
      <c r="XL14" s="62"/>
      <c r="XM14" s="62"/>
      <c r="XN14" s="62"/>
      <c r="XO14" s="62"/>
      <c r="XP14" s="62"/>
      <c r="XQ14" s="62"/>
      <c r="XR14" s="62"/>
      <c r="XS14" s="62"/>
      <c r="XT14" s="62"/>
      <c r="XU14" s="62"/>
      <c r="XV14" s="62"/>
      <c r="XW14" s="62"/>
      <c r="XX14" s="62"/>
      <c r="XY14" s="62"/>
      <c r="XZ14" s="62"/>
      <c r="YA14" s="62"/>
      <c r="YB14" s="62"/>
      <c r="YC14" s="62"/>
      <c r="YD14" s="62"/>
      <c r="YE14" s="62"/>
      <c r="YF14" s="62"/>
      <c r="YG14" s="62"/>
      <c r="YH14" s="62"/>
      <c r="YI14" s="62"/>
      <c r="YJ14" s="62"/>
      <c r="YK14" s="62"/>
      <c r="YL14" s="62"/>
      <c r="YM14" s="62"/>
      <c r="YN14" s="62"/>
      <c r="YO14" s="62"/>
      <c r="YP14" s="62"/>
      <c r="YQ14" s="62"/>
      <c r="YR14" s="62"/>
      <c r="YS14" s="62"/>
      <c r="YT14" s="62"/>
      <c r="YU14" s="62"/>
      <c r="YV14" s="62"/>
      <c r="YW14" s="62"/>
      <c r="YX14" s="62"/>
      <c r="YY14" s="62"/>
      <c r="YZ14" s="62"/>
      <c r="ZA14" s="62"/>
      <c r="ZB14" s="62"/>
      <c r="ZC14" s="62"/>
      <c r="ZD14" s="62"/>
      <c r="ZE14" s="62"/>
      <c r="ZF14" s="62"/>
      <c r="ZG14" s="62"/>
      <c r="ZH14" s="62"/>
      <c r="ZI14" s="62"/>
      <c r="ZJ14" s="62"/>
      <c r="ZK14" s="62"/>
      <c r="ZL14" s="62"/>
      <c r="ZM14" s="62"/>
      <c r="ZN14" s="62"/>
      <c r="ZO14" s="62"/>
      <c r="ZP14" s="62"/>
      <c r="ZQ14" s="62"/>
      <c r="ZR14" s="62"/>
      <c r="ZS14" s="62"/>
      <c r="ZT14" s="62"/>
      <c r="ZU14" s="62"/>
      <c r="ZV14" s="62"/>
      <c r="ZW14" s="62"/>
      <c r="ZX14" s="62"/>
      <c r="ZY14" s="62"/>
      <c r="ZZ14" s="62"/>
      <c r="AAA14" s="62"/>
      <c r="AAB14" s="62"/>
      <c r="AAC14" s="62"/>
      <c r="AAD14" s="62"/>
      <c r="AAE14" s="62"/>
      <c r="AAF14" s="62"/>
      <c r="AAG14" s="62"/>
      <c r="AAH14" s="62"/>
      <c r="AAI14" s="62"/>
      <c r="AAJ14" s="62"/>
      <c r="AAK14" s="62"/>
      <c r="AAL14" s="62"/>
      <c r="AAM14" s="62"/>
      <c r="AAN14" s="62"/>
      <c r="AAO14" s="62"/>
      <c r="AAP14" s="62"/>
      <c r="AAQ14" s="62"/>
      <c r="AAR14" s="62"/>
      <c r="AAS14" s="62"/>
      <c r="AAT14" s="62"/>
      <c r="AAU14" s="62"/>
      <c r="AAV14" s="62"/>
      <c r="AAW14" s="62"/>
      <c r="AAX14" s="62"/>
      <c r="AAY14" s="62"/>
      <c r="AAZ14" s="62"/>
      <c r="ABA14" s="62"/>
      <c r="ABB14" s="62"/>
      <c r="ABC14" s="62"/>
      <c r="ABD14" s="62"/>
      <c r="ABE14" s="62"/>
      <c r="ABF14" s="62"/>
      <c r="ABG14" s="62"/>
      <c r="ABH14" s="62"/>
      <c r="ABI14" s="62"/>
      <c r="ABJ14" s="62"/>
      <c r="ABK14" s="62"/>
      <c r="ABL14" s="62"/>
      <c r="ABM14" s="62"/>
      <c r="ABN14" s="62"/>
      <c r="ABO14" s="62"/>
      <c r="ABP14" s="62"/>
      <c r="ABQ14" s="62"/>
      <c r="ABR14" s="62"/>
      <c r="ABS14" s="62"/>
      <c r="ABT14" s="62"/>
      <c r="ABU14" s="62"/>
      <c r="ABV14" s="62"/>
      <c r="ABW14" s="62"/>
      <c r="ABX14" s="62"/>
      <c r="ABY14" s="62"/>
      <c r="ABZ14" s="62"/>
      <c r="ACA14" s="62"/>
      <c r="ACB14" s="62"/>
      <c r="ACC14" s="62"/>
      <c r="ACD14" s="62"/>
      <c r="ACE14" s="62"/>
      <c r="ACF14" s="62"/>
      <c r="ACG14" s="62"/>
      <c r="ACH14" s="62"/>
      <c r="ACI14" s="62"/>
      <c r="ACJ14" s="62"/>
      <c r="ACK14" s="62"/>
      <c r="ACL14" s="62"/>
      <c r="ACM14" s="62"/>
      <c r="ACN14" s="62"/>
    </row>
    <row r="15" spans="1:768" x14ac:dyDescent="0.25">
      <c r="A15" s="17">
        <f t="shared" si="0"/>
        <v>5</v>
      </c>
      <c r="B15" s="144" t="s">
        <v>189</v>
      </c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>
        <v>151</v>
      </c>
      <c r="X15" s="215">
        <v>158</v>
      </c>
      <c r="Y15" s="215">
        <v>2</v>
      </c>
      <c r="Z15" s="215">
        <v>3</v>
      </c>
      <c r="AA15" s="215">
        <v>149</v>
      </c>
      <c r="AB15" s="215">
        <v>151</v>
      </c>
      <c r="AC15" s="215">
        <v>126</v>
      </c>
      <c r="AD15" s="215">
        <v>140</v>
      </c>
      <c r="AE15" s="215">
        <v>2</v>
      </c>
      <c r="AF15" s="215">
        <v>2</v>
      </c>
      <c r="AG15" s="215">
        <v>38</v>
      </c>
      <c r="AH15" s="215">
        <v>41</v>
      </c>
      <c r="AI15" s="215">
        <v>7</v>
      </c>
      <c r="AJ15" s="215">
        <v>3</v>
      </c>
      <c r="AK15" s="215"/>
      <c r="AL15" s="215">
        <v>2</v>
      </c>
      <c r="AM15" s="215">
        <v>6</v>
      </c>
      <c r="AN15" s="215"/>
      <c r="AO15" s="148"/>
      <c r="AP15" s="148">
        <v>2</v>
      </c>
      <c r="AQ15" s="148">
        <v>28</v>
      </c>
      <c r="AR15" s="215">
        <v>17</v>
      </c>
      <c r="AS15" s="215">
        <v>28</v>
      </c>
      <c r="AT15" s="215">
        <v>17</v>
      </c>
      <c r="AU15" s="215"/>
      <c r="AV15" s="215"/>
      <c r="AW15" s="215"/>
      <c r="AX15" s="215"/>
      <c r="AY15" s="215">
        <v>10.4</v>
      </c>
      <c r="AZ15" s="215">
        <v>8.6999999999999993</v>
      </c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  <c r="IU15" s="61"/>
      <c r="IV15" s="61"/>
      <c r="IW15" s="61"/>
      <c r="IX15" s="61"/>
      <c r="IY15" s="61"/>
      <c r="IZ15" s="61"/>
      <c r="JA15" s="61"/>
      <c r="JB15" s="61"/>
      <c r="JC15" s="61"/>
      <c r="JD15" s="61"/>
      <c r="JE15" s="61"/>
      <c r="JF15" s="61"/>
      <c r="JG15" s="61"/>
      <c r="JH15" s="61"/>
      <c r="JI15" s="61"/>
      <c r="JJ15" s="61"/>
      <c r="JK15" s="61"/>
      <c r="JL15" s="61"/>
      <c r="JM15" s="61"/>
      <c r="JN15" s="61"/>
      <c r="JO15" s="61"/>
      <c r="JP15" s="61"/>
      <c r="JQ15" s="61"/>
      <c r="JR15" s="61"/>
      <c r="JS15" s="61"/>
      <c r="JT15" s="61"/>
      <c r="JU15" s="61"/>
      <c r="JV15" s="61"/>
      <c r="JW15" s="61"/>
      <c r="JX15" s="61"/>
      <c r="JY15" s="61"/>
      <c r="JZ15" s="61"/>
      <c r="KA15" s="61"/>
      <c r="KB15" s="61"/>
      <c r="KC15" s="61"/>
      <c r="KD15" s="61"/>
      <c r="KE15" s="61"/>
      <c r="KF15" s="61"/>
      <c r="KG15" s="61"/>
      <c r="KH15" s="61"/>
      <c r="KI15" s="61"/>
      <c r="KJ15" s="61"/>
      <c r="KK15" s="61"/>
      <c r="KL15" s="61"/>
      <c r="KM15" s="61"/>
      <c r="KN15" s="61"/>
      <c r="KO15" s="61"/>
      <c r="KP15" s="61"/>
      <c r="KQ15" s="61"/>
      <c r="KR15" s="61"/>
      <c r="KS15" s="61"/>
      <c r="KT15" s="61"/>
      <c r="KU15" s="61"/>
      <c r="KV15" s="61"/>
      <c r="KW15" s="61"/>
      <c r="KX15" s="61"/>
      <c r="KY15" s="61"/>
      <c r="KZ15" s="61"/>
      <c r="LA15" s="61"/>
      <c r="LB15" s="61"/>
      <c r="LC15" s="61"/>
      <c r="LD15" s="61"/>
      <c r="LE15" s="61"/>
      <c r="LF15" s="61"/>
      <c r="LG15" s="61"/>
      <c r="LH15" s="61"/>
      <c r="LI15" s="61"/>
      <c r="LJ15" s="61"/>
      <c r="LK15" s="61"/>
      <c r="LL15" s="61"/>
      <c r="LM15" s="61"/>
      <c r="LN15" s="61"/>
      <c r="LO15" s="61"/>
      <c r="LP15" s="61"/>
      <c r="LQ15" s="61"/>
      <c r="LR15" s="61"/>
      <c r="LS15" s="61"/>
      <c r="LT15" s="61"/>
      <c r="LU15" s="61"/>
      <c r="LV15" s="61"/>
      <c r="LW15" s="61"/>
      <c r="LX15" s="61"/>
      <c r="LY15" s="61"/>
      <c r="LZ15" s="61"/>
      <c r="MA15" s="61"/>
      <c r="MB15" s="61"/>
      <c r="MC15" s="61"/>
      <c r="MD15" s="61"/>
      <c r="ME15" s="61"/>
      <c r="MF15" s="61"/>
      <c r="MG15" s="61"/>
      <c r="MH15" s="61"/>
      <c r="MI15" s="61"/>
      <c r="MJ15" s="61"/>
      <c r="MK15" s="61"/>
      <c r="ML15" s="61"/>
      <c r="MM15" s="61"/>
      <c r="MN15" s="61"/>
      <c r="MO15" s="61"/>
      <c r="MP15" s="61"/>
      <c r="MQ15" s="61"/>
      <c r="MR15" s="61"/>
      <c r="MS15" s="61"/>
      <c r="MT15" s="61"/>
      <c r="MU15" s="61"/>
      <c r="MV15" s="61"/>
      <c r="MW15" s="61"/>
      <c r="MX15" s="61"/>
      <c r="MY15" s="61"/>
      <c r="MZ15" s="61"/>
      <c r="NA15" s="61"/>
      <c r="NB15" s="61"/>
      <c r="NC15" s="61"/>
      <c r="ND15" s="61"/>
      <c r="NE15" s="61"/>
      <c r="NF15" s="61"/>
      <c r="NG15" s="61"/>
      <c r="NH15" s="61"/>
      <c r="NI15" s="61"/>
      <c r="NJ15" s="61"/>
      <c r="NK15" s="61"/>
      <c r="NL15" s="61"/>
      <c r="NM15" s="61"/>
      <c r="NN15" s="61"/>
      <c r="NO15" s="61"/>
      <c r="NP15" s="61"/>
      <c r="NQ15" s="61"/>
      <c r="NR15" s="61"/>
      <c r="NS15" s="61"/>
      <c r="NT15" s="61"/>
      <c r="NU15" s="61"/>
      <c r="NV15" s="61"/>
      <c r="NW15" s="61"/>
      <c r="NX15" s="61"/>
      <c r="NY15" s="61"/>
      <c r="NZ15" s="61"/>
      <c r="OA15" s="61"/>
      <c r="OB15" s="61"/>
      <c r="OC15" s="61"/>
      <c r="OD15" s="61"/>
      <c r="OE15" s="61"/>
      <c r="OF15" s="61"/>
      <c r="OG15" s="61"/>
      <c r="OH15" s="61"/>
      <c r="OI15" s="61"/>
      <c r="OJ15" s="61"/>
      <c r="OK15" s="61"/>
      <c r="OL15" s="61"/>
      <c r="OM15" s="61"/>
      <c r="ON15" s="61"/>
      <c r="OO15" s="61"/>
      <c r="OP15" s="61"/>
      <c r="OQ15" s="61"/>
      <c r="OR15" s="61"/>
      <c r="OS15" s="61"/>
      <c r="OT15" s="61"/>
      <c r="OU15" s="61"/>
      <c r="OV15" s="61"/>
      <c r="OW15" s="61"/>
      <c r="OX15" s="61"/>
      <c r="OY15" s="61"/>
      <c r="OZ15" s="61"/>
      <c r="PA15" s="61"/>
      <c r="PB15" s="61"/>
      <c r="PC15" s="61"/>
      <c r="PD15" s="61"/>
      <c r="PE15" s="61"/>
      <c r="PF15" s="61"/>
      <c r="PG15" s="61"/>
      <c r="PH15" s="61"/>
      <c r="PI15" s="61"/>
      <c r="PJ15" s="61"/>
      <c r="PK15" s="61"/>
      <c r="PL15" s="61"/>
      <c r="PM15" s="61"/>
      <c r="PN15" s="61"/>
      <c r="PO15" s="61"/>
      <c r="PP15" s="61"/>
      <c r="PQ15" s="61"/>
      <c r="PR15" s="61"/>
      <c r="PS15" s="61"/>
      <c r="PT15" s="61"/>
      <c r="PU15" s="61"/>
      <c r="PV15" s="61"/>
      <c r="PW15" s="61"/>
      <c r="PX15" s="61"/>
      <c r="PY15" s="61"/>
      <c r="PZ15" s="61"/>
      <c r="QA15" s="61"/>
      <c r="QB15" s="61"/>
      <c r="QC15" s="61"/>
      <c r="QD15" s="61"/>
      <c r="QE15" s="61"/>
      <c r="QF15" s="61"/>
      <c r="QG15" s="61"/>
      <c r="QH15" s="61"/>
      <c r="QI15" s="61"/>
      <c r="QJ15" s="61"/>
      <c r="QK15" s="61"/>
      <c r="QL15" s="61"/>
      <c r="QM15" s="61"/>
      <c r="QN15" s="61"/>
      <c r="QO15" s="61"/>
      <c r="QP15" s="61"/>
      <c r="QQ15" s="61"/>
      <c r="QR15" s="61"/>
      <c r="QS15" s="61"/>
      <c r="QT15" s="61"/>
      <c r="QU15" s="61"/>
      <c r="QV15" s="61"/>
      <c r="QW15" s="61"/>
      <c r="QX15" s="61"/>
      <c r="QY15" s="61"/>
      <c r="QZ15" s="61"/>
      <c r="RA15" s="61"/>
      <c r="RB15" s="61"/>
      <c r="RC15" s="61"/>
      <c r="RD15" s="61"/>
      <c r="RE15" s="61"/>
      <c r="RF15" s="61"/>
      <c r="RG15" s="61"/>
      <c r="RH15" s="61"/>
      <c r="RI15" s="61"/>
      <c r="RJ15" s="61"/>
      <c r="RK15" s="61"/>
      <c r="RL15" s="61"/>
      <c r="RM15" s="61"/>
      <c r="RN15" s="61"/>
      <c r="RO15" s="61"/>
      <c r="RP15" s="61"/>
      <c r="RQ15" s="61"/>
      <c r="RR15" s="61"/>
      <c r="RS15" s="61"/>
      <c r="RT15" s="61"/>
      <c r="RU15" s="61"/>
      <c r="RV15" s="61"/>
      <c r="RW15" s="61"/>
      <c r="RX15" s="61"/>
      <c r="RY15" s="61"/>
      <c r="RZ15" s="61"/>
      <c r="SA15" s="61"/>
      <c r="SB15" s="61"/>
      <c r="SC15" s="61"/>
      <c r="SD15" s="61"/>
      <c r="SE15" s="61"/>
      <c r="SF15" s="61"/>
      <c r="SG15" s="61"/>
      <c r="SH15" s="61"/>
      <c r="SI15" s="61"/>
      <c r="SJ15" s="61"/>
      <c r="SK15" s="61"/>
      <c r="SL15" s="61"/>
      <c r="SM15" s="61"/>
      <c r="SN15" s="61"/>
      <c r="SO15" s="61"/>
      <c r="SP15" s="61"/>
      <c r="SQ15" s="61"/>
      <c r="SR15" s="61"/>
      <c r="SS15" s="61"/>
      <c r="ST15" s="61"/>
      <c r="SU15" s="61"/>
      <c r="SV15" s="61"/>
      <c r="SW15" s="61"/>
      <c r="SX15" s="61"/>
      <c r="SY15" s="61"/>
      <c r="SZ15" s="61"/>
      <c r="TA15" s="61"/>
      <c r="TB15" s="61"/>
      <c r="TC15" s="61"/>
      <c r="TD15" s="61"/>
      <c r="TE15" s="61"/>
      <c r="TF15" s="61"/>
      <c r="TG15" s="61"/>
      <c r="TH15" s="61"/>
      <c r="TI15" s="61"/>
      <c r="TJ15" s="61"/>
      <c r="TK15" s="61"/>
      <c r="TL15" s="61"/>
      <c r="TM15" s="61"/>
      <c r="TN15" s="61"/>
      <c r="TO15" s="61"/>
      <c r="TP15" s="61"/>
      <c r="TQ15" s="61"/>
      <c r="TR15" s="61"/>
      <c r="TS15" s="61"/>
      <c r="TT15" s="61"/>
      <c r="TU15" s="61"/>
      <c r="TV15" s="61"/>
      <c r="TW15" s="61"/>
      <c r="TX15" s="61"/>
      <c r="TY15" s="61"/>
      <c r="TZ15" s="61"/>
      <c r="UA15" s="61"/>
      <c r="UB15" s="61"/>
      <c r="UC15" s="61"/>
      <c r="UD15" s="61"/>
      <c r="UE15" s="61"/>
      <c r="UF15" s="61"/>
      <c r="UG15" s="61"/>
      <c r="UH15" s="61"/>
      <c r="UI15" s="61"/>
      <c r="UJ15" s="61"/>
      <c r="UK15" s="61"/>
      <c r="UL15" s="61"/>
      <c r="UM15" s="61"/>
      <c r="UN15" s="61"/>
      <c r="UO15" s="61"/>
      <c r="UP15" s="61"/>
      <c r="UQ15" s="61"/>
      <c r="UR15" s="61"/>
      <c r="US15" s="61"/>
      <c r="UT15" s="61"/>
      <c r="UU15" s="61"/>
      <c r="UV15" s="61"/>
      <c r="UW15" s="61"/>
      <c r="UX15" s="61"/>
      <c r="UY15" s="61"/>
      <c r="UZ15" s="61"/>
      <c r="VA15" s="61"/>
      <c r="VB15" s="61"/>
      <c r="VC15" s="61"/>
      <c r="VD15" s="61"/>
      <c r="VE15" s="61"/>
      <c r="VF15" s="61"/>
      <c r="VG15" s="61"/>
      <c r="VH15" s="61"/>
      <c r="VI15" s="61"/>
      <c r="VJ15" s="61"/>
      <c r="VK15" s="61"/>
      <c r="VL15" s="61"/>
      <c r="VM15" s="61"/>
      <c r="VN15" s="61"/>
      <c r="VO15" s="61"/>
      <c r="VP15" s="61"/>
      <c r="VQ15" s="61"/>
      <c r="VR15" s="61"/>
      <c r="VS15" s="61"/>
      <c r="VT15" s="61"/>
      <c r="VU15" s="61"/>
      <c r="VV15" s="61"/>
      <c r="VW15" s="61"/>
      <c r="VX15" s="61"/>
      <c r="VY15" s="61"/>
      <c r="VZ15" s="61"/>
      <c r="WA15" s="61"/>
      <c r="WB15" s="61"/>
      <c r="WC15" s="61"/>
      <c r="WD15" s="61"/>
      <c r="WE15" s="61"/>
      <c r="WF15" s="61"/>
      <c r="WG15" s="61"/>
      <c r="WH15" s="61"/>
      <c r="WI15" s="61"/>
      <c r="WJ15" s="61"/>
      <c r="WK15" s="61"/>
      <c r="WL15" s="61"/>
      <c r="WM15" s="61"/>
      <c r="WN15" s="61"/>
      <c r="WO15" s="61"/>
      <c r="WP15" s="61"/>
      <c r="WQ15" s="61"/>
      <c r="WR15" s="61"/>
      <c r="WS15" s="61"/>
      <c r="WT15" s="61"/>
      <c r="WU15" s="61"/>
      <c r="WV15" s="61"/>
      <c r="WW15" s="61"/>
      <c r="WX15" s="61"/>
      <c r="WY15" s="61"/>
      <c r="WZ15" s="61"/>
      <c r="XA15" s="61"/>
      <c r="XB15" s="61"/>
      <c r="XC15" s="61"/>
      <c r="XD15" s="61"/>
      <c r="XE15" s="61"/>
      <c r="XF15" s="61"/>
      <c r="XG15" s="61"/>
      <c r="XH15" s="61"/>
      <c r="XI15" s="61"/>
      <c r="XJ15" s="61"/>
      <c r="XK15" s="61"/>
      <c r="XL15" s="61"/>
      <c r="XM15" s="61"/>
      <c r="XN15" s="61"/>
      <c r="XO15" s="61"/>
      <c r="XP15" s="61"/>
      <c r="XQ15" s="61"/>
      <c r="XR15" s="61"/>
      <c r="XS15" s="61"/>
      <c r="XT15" s="61"/>
      <c r="XU15" s="61"/>
      <c r="XV15" s="61"/>
      <c r="XW15" s="61"/>
      <c r="XX15" s="61"/>
      <c r="XY15" s="61"/>
      <c r="XZ15" s="61"/>
      <c r="YA15" s="61"/>
      <c r="YB15" s="61"/>
      <c r="YC15" s="61"/>
      <c r="YD15" s="61"/>
      <c r="YE15" s="61"/>
      <c r="YF15" s="61"/>
      <c r="YG15" s="61"/>
      <c r="YH15" s="61"/>
      <c r="YI15" s="61"/>
      <c r="YJ15" s="61"/>
      <c r="YK15" s="61"/>
      <c r="YL15" s="61"/>
      <c r="YM15" s="61"/>
      <c r="YN15" s="61"/>
      <c r="YO15" s="61"/>
      <c r="YP15" s="61"/>
      <c r="YQ15" s="61"/>
      <c r="YR15" s="61"/>
      <c r="YS15" s="61"/>
      <c r="YT15" s="61"/>
      <c r="YU15" s="61"/>
      <c r="YV15" s="61"/>
      <c r="YW15" s="61"/>
      <c r="YX15" s="61"/>
      <c r="YY15" s="61"/>
      <c r="YZ15" s="61"/>
      <c r="ZA15" s="61"/>
      <c r="ZB15" s="61"/>
      <c r="ZC15" s="61"/>
      <c r="ZD15" s="61"/>
      <c r="ZE15" s="61"/>
      <c r="ZF15" s="61"/>
      <c r="ZG15" s="61"/>
      <c r="ZH15" s="61"/>
      <c r="ZI15" s="61"/>
      <c r="ZJ15" s="61"/>
      <c r="ZK15" s="61"/>
      <c r="ZL15" s="61"/>
      <c r="ZM15" s="61"/>
      <c r="ZN15" s="61"/>
      <c r="ZO15" s="61"/>
      <c r="ZP15" s="61"/>
      <c r="ZQ15" s="61"/>
      <c r="ZR15" s="61"/>
      <c r="ZS15" s="61"/>
      <c r="ZT15" s="61"/>
      <c r="ZU15" s="61"/>
      <c r="ZV15" s="61"/>
      <c r="ZW15" s="61"/>
      <c r="ZX15" s="61"/>
      <c r="ZY15" s="61"/>
      <c r="ZZ15" s="61"/>
      <c r="AAA15" s="61"/>
      <c r="AAB15" s="61"/>
      <c r="AAC15" s="61"/>
      <c r="AAD15" s="61"/>
      <c r="AAE15" s="61"/>
      <c r="AAF15" s="61"/>
      <c r="AAG15" s="61"/>
      <c r="AAH15" s="61"/>
      <c r="AAI15" s="61"/>
      <c r="AAJ15" s="61"/>
      <c r="AAK15" s="61"/>
      <c r="AAL15" s="61"/>
      <c r="AAM15" s="61"/>
      <c r="AAN15" s="61"/>
      <c r="AAO15" s="61"/>
      <c r="AAP15" s="61"/>
      <c r="AAQ15" s="61"/>
      <c r="AAR15" s="61"/>
      <c r="AAS15" s="61"/>
      <c r="AAT15" s="61"/>
      <c r="AAU15" s="61"/>
      <c r="AAV15" s="61"/>
      <c r="AAW15" s="61"/>
      <c r="AAX15" s="61"/>
      <c r="AAY15" s="61"/>
      <c r="AAZ15" s="61"/>
      <c r="ABA15" s="61"/>
      <c r="ABB15" s="61"/>
      <c r="ABC15" s="61"/>
      <c r="ABD15" s="61"/>
      <c r="ABE15" s="61"/>
      <c r="ABF15" s="61"/>
      <c r="ABG15" s="61"/>
      <c r="ABH15" s="61"/>
      <c r="ABI15" s="61"/>
      <c r="ABJ15" s="61"/>
      <c r="ABK15" s="61"/>
      <c r="ABL15" s="61"/>
      <c r="ABM15" s="61"/>
      <c r="ABN15" s="61"/>
      <c r="ABO15" s="61"/>
      <c r="ABP15" s="61"/>
      <c r="ABQ15" s="61"/>
      <c r="ABR15" s="61"/>
      <c r="ABS15" s="61"/>
      <c r="ABT15" s="61"/>
      <c r="ABU15" s="61"/>
      <c r="ABV15" s="61"/>
      <c r="ABW15" s="61"/>
      <c r="ABX15" s="61"/>
      <c r="ABY15" s="61"/>
      <c r="ABZ15" s="61"/>
      <c r="ACA15" s="61"/>
      <c r="ACB15" s="61"/>
      <c r="ACC15" s="61"/>
      <c r="ACD15" s="61"/>
      <c r="ACE15" s="61"/>
      <c r="ACF15" s="61"/>
      <c r="ACG15" s="61"/>
      <c r="ACH15" s="61"/>
      <c r="ACI15" s="61"/>
      <c r="ACJ15" s="61"/>
      <c r="ACK15" s="61"/>
      <c r="ACL15" s="61"/>
      <c r="ACM15" s="61"/>
      <c r="ACN15" s="61"/>
    </row>
    <row r="16" spans="1:768" ht="30" x14ac:dyDescent="0.25">
      <c r="A16" s="17">
        <f t="shared" si="0"/>
        <v>6</v>
      </c>
      <c r="B16" s="144" t="s">
        <v>190</v>
      </c>
      <c r="C16" s="230">
        <v>31</v>
      </c>
      <c r="D16" s="230">
        <v>52</v>
      </c>
      <c r="E16" s="230"/>
      <c r="F16" s="230"/>
      <c r="G16" s="230"/>
      <c r="H16" s="230"/>
      <c r="I16" s="230">
        <v>3</v>
      </c>
      <c r="J16" s="230">
        <v>9</v>
      </c>
      <c r="K16" s="230"/>
      <c r="L16" s="230"/>
      <c r="M16" s="230"/>
      <c r="N16" s="230"/>
      <c r="O16" s="230">
        <v>10.33</v>
      </c>
      <c r="P16" s="230">
        <v>5.77</v>
      </c>
      <c r="Q16" s="230"/>
      <c r="R16" s="230"/>
      <c r="S16" s="230"/>
      <c r="T16" s="230"/>
      <c r="U16" s="230">
        <v>31</v>
      </c>
      <c r="V16" s="230">
        <v>52</v>
      </c>
      <c r="W16" s="230"/>
      <c r="X16" s="230"/>
      <c r="Y16" s="230"/>
      <c r="Z16" s="230"/>
      <c r="AA16" s="230">
        <v>3</v>
      </c>
      <c r="AB16" s="230">
        <v>9</v>
      </c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198"/>
      <c r="AP16" s="198"/>
      <c r="AQ16" s="198"/>
      <c r="AR16" s="230"/>
      <c r="AS16" s="230"/>
      <c r="AT16" s="230"/>
      <c r="AU16" s="230"/>
      <c r="AV16" s="230"/>
      <c r="AW16" s="230"/>
      <c r="AX16" s="230"/>
      <c r="AY16" s="230">
        <v>15.8</v>
      </c>
      <c r="AZ16" s="230">
        <v>26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61"/>
      <c r="IS16" s="61"/>
      <c r="IT16" s="61"/>
      <c r="IU16" s="61"/>
      <c r="IV16" s="61"/>
      <c r="IW16" s="61"/>
      <c r="IX16" s="61"/>
      <c r="IY16" s="61"/>
      <c r="IZ16" s="61"/>
      <c r="JA16" s="61"/>
      <c r="JB16" s="61"/>
      <c r="JC16" s="61"/>
      <c r="JD16" s="61"/>
      <c r="JE16" s="61"/>
      <c r="JF16" s="61"/>
      <c r="JG16" s="61"/>
      <c r="JH16" s="61"/>
      <c r="JI16" s="61"/>
      <c r="JJ16" s="61"/>
      <c r="JK16" s="61"/>
      <c r="JL16" s="61"/>
      <c r="JM16" s="61"/>
      <c r="JN16" s="61"/>
      <c r="JO16" s="61"/>
      <c r="JP16" s="61"/>
      <c r="JQ16" s="61"/>
      <c r="JR16" s="61"/>
      <c r="JS16" s="61"/>
      <c r="JT16" s="61"/>
      <c r="JU16" s="61"/>
      <c r="JV16" s="61"/>
      <c r="JW16" s="61"/>
      <c r="JX16" s="61"/>
      <c r="JY16" s="61"/>
      <c r="JZ16" s="61"/>
      <c r="KA16" s="61"/>
      <c r="KB16" s="61"/>
      <c r="KC16" s="61"/>
      <c r="KD16" s="61"/>
      <c r="KE16" s="61"/>
      <c r="KF16" s="61"/>
      <c r="KG16" s="61"/>
      <c r="KH16" s="61"/>
      <c r="KI16" s="61"/>
      <c r="KJ16" s="61"/>
      <c r="KK16" s="61"/>
      <c r="KL16" s="61"/>
      <c r="KM16" s="61"/>
      <c r="KN16" s="61"/>
      <c r="KO16" s="61"/>
      <c r="KP16" s="61"/>
      <c r="KQ16" s="61"/>
      <c r="KR16" s="61"/>
      <c r="KS16" s="61"/>
      <c r="KT16" s="61"/>
      <c r="KU16" s="61"/>
      <c r="KV16" s="61"/>
      <c r="KW16" s="61"/>
      <c r="KX16" s="61"/>
      <c r="KY16" s="61"/>
      <c r="KZ16" s="61"/>
      <c r="LA16" s="61"/>
      <c r="LB16" s="61"/>
      <c r="LC16" s="61"/>
      <c r="LD16" s="61"/>
      <c r="LE16" s="61"/>
      <c r="LF16" s="61"/>
      <c r="LG16" s="61"/>
      <c r="LH16" s="61"/>
      <c r="LI16" s="61"/>
      <c r="LJ16" s="61"/>
      <c r="LK16" s="61"/>
      <c r="LL16" s="61"/>
      <c r="LM16" s="61"/>
      <c r="LN16" s="61"/>
      <c r="LO16" s="61"/>
      <c r="LP16" s="61"/>
      <c r="LQ16" s="61"/>
      <c r="LR16" s="61"/>
      <c r="LS16" s="61"/>
      <c r="LT16" s="61"/>
      <c r="LU16" s="61"/>
      <c r="LV16" s="61"/>
      <c r="LW16" s="61"/>
      <c r="LX16" s="61"/>
      <c r="LY16" s="61"/>
      <c r="LZ16" s="61"/>
      <c r="MA16" s="61"/>
      <c r="MB16" s="61"/>
      <c r="MC16" s="61"/>
      <c r="MD16" s="61"/>
      <c r="ME16" s="61"/>
      <c r="MF16" s="61"/>
      <c r="MG16" s="61"/>
      <c r="MH16" s="61"/>
      <c r="MI16" s="61"/>
      <c r="MJ16" s="61"/>
      <c r="MK16" s="61"/>
      <c r="ML16" s="61"/>
      <c r="MM16" s="61"/>
      <c r="MN16" s="61"/>
      <c r="MO16" s="61"/>
      <c r="MP16" s="61"/>
      <c r="MQ16" s="61"/>
      <c r="MR16" s="61"/>
      <c r="MS16" s="61"/>
      <c r="MT16" s="61"/>
      <c r="MU16" s="61"/>
      <c r="MV16" s="61"/>
      <c r="MW16" s="61"/>
      <c r="MX16" s="61"/>
      <c r="MY16" s="61"/>
      <c r="MZ16" s="61"/>
      <c r="NA16" s="61"/>
      <c r="NB16" s="61"/>
      <c r="NC16" s="61"/>
      <c r="ND16" s="61"/>
      <c r="NE16" s="61"/>
      <c r="NF16" s="61"/>
      <c r="NG16" s="61"/>
      <c r="NH16" s="61"/>
      <c r="NI16" s="61"/>
      <c r="NJ16" s="61"/>
      <c r="NK16" s="61"/>
      <c r="NL16" s="61"/>
      <c r="NM16" s="61"/>
      <c r="NN16" s="61"/>
      <c r="NO16" s="61"/>
      <c r="NP16" s="61"/>
      <c r="NQ16" s="61"/>
      <c r="NR16" s="61"/>
      <c r="NS16" s="61"/>
      <c r="NT16" s="61"/>
      <c r="NU16" s="61"/>
      <c r="NV16" s="61"/>
      <c r="NW16" s="61"/>
      <c r="NX16" s="61"/>
      <c r="NY16" s="61"/>
      <c r="NZ16" s="61"/>
      <c r="OA16" s="61"/>
      <c r="OB16" s="61"/>
      <c r="OC16" s="61"/>
      <c r="OD16" s="61"/>
      <c r="OE16" s="61"/>
      <c r="OF16" s="61"/>
      <c r="OG16" s="61"/>
      <c r="OH16" s="61"/>
      <c r="OI16" s="61"/>
      <c r="OJ16" s="61"/>
      <c r="OK16" s="61"/>
      <c r="OL16" s="61"/>
      <c r="OM16" s="61"/>
      <c r="ON16" s="61"/>
      <c r="OO16" s="61"/>
      <c r="OP16" s="61"/>
      <c r="OQ16" s="61"/>
      <c r="OR16" s="61"/>
      <c r="OS16" s="61"/>
      <c r="OT16" s="61"/>
      <c r="OU16" s="61"/>
      <c r="OV16" s="61"/>
      <c r="OW16" s="61"/>
      <c r="OX16" s="61"/>
      <c r="OY16" s="61"/>
      <c r="OZ16" s="61"/>
      <c r="PA16" s="61"/>
      <c r="PB16" s="61"/>
      <c r="PC16" s="61"/>
      <c r="PD16" s="61"/>
      <c r="PE16" s="61"/>
      <c r="PF16" s="61"/>
      <c r="PG16" s="61"/>
      <c r="PH16" s="61"/>
      <c r="PI16" s="61"/>
      <c r="PJ16" s="61"/>
      <c r="PK16" s="61"/>
      <c r="PL16" s="61"/>
      <c r="PM16" s="61"/>
      <c r="PN16" s="61"/>
      <c r="PO16" s="61"/>
      <c r="PP16" s="61"/>
      <c r="PQ16" s="61"/>
      <c r="PR16" s="61"/>
      <c r="PS16" s="61"/>
      <c r="PT16" s="61"/>
      <c r="PU16" s="61"/>
      <c r="PV16" s="61"/>
      <c r="PW16" s="61"/>
      <c r="PX16" s="61"/>
      <c r="PY16" s="61"/>
      <c r="PZ16" s="61"/>
      <c r="QA16" s="61"/>
      <c r="QB16" s="61"/>
      <c r="QC16" s="61"/>
      <c r="QD16" s="61"/>
      <c r="QE16" s="61"/>
      <c r="QF16" s="61"/>
      <c r="QG16" s="61"/>
      <c r="QH16" s="61"/>
      <c r="QI16" s="61"/>
      <c r="QJ16" s="61"/>
      <c r="QK16" s="61"/>
      <c r="QL16" s="61"/>
      <c r="QM16" s="61"/>
      <c r="QN16" s="61"/>
      <c r="QO16" s="61"/>
      <c r="QP16" s="61"/>
      <c r="QQ16" s="61"/>
      <c r="QR16" s="61"/>
      <c r="QS16" s="61"/>
      <c r="QT16" s="61"/>
      <c r="QU16" s="61"/>
      <c r="QV16" s="61"/>
      <c r="QW16" s="61"/>
      <c r="QX16" s="61"/>
      <c r="QY16" s="61"/>
      <c r="QZ16" s="61"/>
      <c r="RA16" s="61"/>
      <c r="RB16" s="61"/>
      <c r="RC16" s="61"/>
      <c r="RD16" s="61"/>
      <c r="RE16" s="61"/>
      <c r="RF16" s="61"/>
      <c r="RG16" s="61"/>
      <c r="RH16" s="61"/>
      <c r="RI16" s="61"/>
      <c r="RJ16" s="61"/>
      <c r="RK16" s="61"/>
      <c r="RL16" s="61"/>
      <c r="RM16" s="61"/>
      <c r="RN16" s="61"/>
      <c r="RO16" s="61"/>
      <c r="RP16" s="61"/>
      <c r="RQ16" s="61"/>
      <c r="RR16" s="61"/>
      <c r="RS16" s="61"/>
      <c r="RT16" s="61"/>
      <c r="RU16" s="61"/>
      <c r="RV16" s="61"/>
      <c r="RW16" s="61"/>
      <c r="RX16" s="61"/>
      <c r="RY16" s="61"/>
      <c r="RZ16" s="61"/>
      <c r="SA16" s="61"/>
      <c r="SB16" s="61"/>
      <c r="SC16" s="61"/>
      <c r="SD16" s="61"/>
      <c r="SE16" s="61"/>
      <c r="SF16" s="61"/>
      <c r="SG16" s="61"/>
      <c r="SH16" s="61"/>
      <c r="SI16" s="61"/>
      <c r="SJ16" s="61"/>
      <c r="SK16" s="61"/>
      <c r="SL16" s="61"/>
      <c r="SM16" s="61"/>
      <c r="SN16" s="61"/>
      <c r="SO16" s="61"/>
      <c r="SP16" s="61"/>
      <c r="SQ16" s="61"/>
      <c r="SR16" s="61"/>
      <c r="SS16" s="61"/>
      <c r="ST16" s="61"/>
      <c r="SU16" s="61"/>
      <c r="SV16" s="61"/>
      <c r="SW16" s="61"/>
      <c r="SX16" s="61"/>
      <c r="SY16" s="61"/>
      <c r="SZ16" s="61"/>
      <c r="TA16" s="61"/>
      <c r="TB16" s="61"/>
      <c r="TC16" s="61"/>
      <c r="TD16" s="61"/>
      <c r="TE16" s="61"/>
      <c r="TF16" s="61"/>
      <c r="TG16" s="61"/>
      <c r="TH16" s="61"/>
      <c r="TI16" s="61"/>
      <c r="TJ16" s="61"/>
      <c r="TK16" s="61"/>
      <c r="TL16" s="61"/>
      <c r="TM16" s="61"/>
      <c r="TN16" s="61"/>
      <c r="TO16" s="61"/>
      <c r="TP16" s="61"/>
      <c r="TQ16" s="61"/>
      <c r="TR16" s="61"/>
      <c r="TS16" s="61"/>
      <c r="TT16" s="61"/>
      <c r="TU16" s="61"/>
      <c r="TV16" s="61"/>
      <c r="TW16" s="61"/>
      <c r="TX16" s="61"/>
      <c r="TY16" s="61"/>
      <c r="TZ16" s="61"/>
      <c r="UA16" s="61"/>
      <c r="UB16" s="61"/>
      <c r="UC16" s="61"/>
      <c r="UD16" s="61"/>
      <c r="UE16" s="61"/>
      <c r="UF16" s="61"/>
      <c r="UG16" s="61"/>
      <c r="UH16" s="61"/>
      <c r="UI16" s="61"/>
      <c r="UJ16" s="61"/>
      <c r="UK16" s="61"/>
      <c r="UL16" s="61"/>
      <c r="UM16" s="61"/>
      <c r="UN16" s="61"/>
      <c r="UO16" s="61"/>
      <c r="UP16" s="61"/>
      <c r="UQ16" s="61"/>
      <c r="UR16" s="61"/>
      <c r="US16" s="61"/>
      <c r="UT16" s="61"/>
      <c r="UU16" s="61"/>
      <c r="UV16" s="61"/>
      <c r="UW16" s="61"/>
      <c r="UX16" s="61"/>
      <c r="UY16" s="61"/>
      <c r="UZ16" s="61"/>
      <c r="VA16" s="61"/>
      <c r="VB16" s="61"/>
      <c r="VC16" s="61"/>
      <c r="VD16" s="61"/>
      <c r="VE16" s="61"/>
      <c r="VF16" s="61"/>
      <c r="VG16" s="61"/>
      <c r="VH16" s="61"/>
      <c r="VI16" s="61"/>
      <c r="VJ16" s="61"/>
      <c r="VK16" s="61"/>
      <c r="VL16" s="61"/>
      <c r="VM16" s="61"/>
      <c r="VN16" s="61"/>
      <c r="VO16" s="61"/>
      <c r="VP16" s="61"/>
      <c r="VQ16" s="61"/>
      <c r="VR16" s="61"/>
      <c r="VS16" s="61"/>
      <c r="VT16" s="61"/>
      <c r="VU16" s="61"/>
      <c r="VV16" s="61"/>
      <c r="VW16" s="61"/>
      <c r="VX16" s="61"/>
      <c r="VY16" s="61"/>
      <c r="VZ16" s="61"/>
      <c r="WA16" s="61"/>
      <c r="WB16" s="61"/>
      <c r="WC16" s="61"/>
      <c r="WD16" s="61"/>
      <c r="WE16" s="61"/>
      <c r="WF16" s="61"/>
      <c r="WG16" s="61"/>
      <c r="WH16" s="61"/>
      <c r="WI16" s="61"/>
      <c r="WJ16" s="61"/>
      <c r="WK16" s="61"/>
      <c r="WL16" s="61"/>
      <c r="WM16" s="61"/>
      <c r="WN16" s="61"/>
      <c r="WO16" s="61"/>
      <c r="WP16" s="61"/>
      <c r="WQ16" s="61"/>
      <c r="WR16" s="61"/>
      <c r="WS16" s="61"/>
      <c r="WT16" s="61"/>
      <c r="WU16" s="61"/>
      <c r="WV16" s="61"/>
      <c r="WW16" s="61"/>
      <c r="WX16" s="61"/>
      <c r="WY16" s="61"/>
      <c r="WZ16" s="61"/>
      <c r="XA16" s="61"/>
      <c r="XB16" s="61"/>
      <c r="XC16" s="61"/>
      <c r="XD16" s="61"/>
      <c r="XE16" s="61"/>
      <c r="XF16" s="61"/>
      <c r="XG16" s="61"/>
      <c r="XH16" s="61"/>
      <c r="XI16" s="61"/>
      <c r="XJ16" s="61"/>
      <c r="XK16" s="61"/>
      <c r="XL16" s="61"/>
      <c r="XM16" s="61"/>
      <c r="XN16" s="61"/>
      <c r="XO16" s="61"/>
      <c r="XP16" s="61"/>
      <c r="XQ16" s="61"/>
      <c r="XR16" s="61"/>
      <c r="XS16" s="61"/>
      <c r="XT16" s="61"/>
      <c r="XU16" s="61"/>
      <c r="XV16" s="61"/>
      <c r="XW16" s="61"/>
      <c r="XX16" s="61"/>
      <c r="XY16" s="61"/>
      <c r="XZ16" s="61"/>
      <c r="YA16" s="61"/>
      <c r="YB16" s="61"/>
      <c r="YC16" s="61"/>
      <c r="YD16" s="61"/>
      <c r="YE16" s="61"/>
      <c r="YF16" s="61"/>
      <c r="YG16" s="61"/>
      <c r="YH16" s="61"/>
      <c r="YI16" s="61"/>
      <c r="YJ16" s="61"/>
      <c r="YK16" s="61"/>
      <c r="YL16" s="61"/>
      <c r="YM16" s="61"/>
      <c r="YN16" s="61"/>
      <c r="YO16" s="61"/>
      <c r="YP16" s="61"/>
      <c r="YQ16" s="61"/>
      <c r="YR16" s="61"/>
      <c r="YS16" s="61"/>
      <c r="YT16" s="61"/>
      <c r="YU16" s="61"/>
      <c r="YV16" s="61"/>
      <c r="YW16" s="61"/>
      <c r="YX16" s="61"/>
      <c r="YY16" s="61"/>
      <c r="YZ16" s="61"/>
      <c r="ZA16" s="61"/>
      <c r="ZB16" s="61"/>
      <c r="ZC16" s="61"/>
      <c r="ZD16" s="61"/>
      <c r="ZE16" s="61"/>
      <c r="ZF16" s="61"/>
      <c r="ZG16" s="61"/>
      <c r="ZH16" s="61"/>
      <c r="ZI16" s="61"/>
      <c r="ZJ16" s="61"/>
      <c r="ZK16" s="61"/>
      <c r="ZL16" s="61"/>
      <c r="ZM16" s="61"/>
      <c r="ZN16" s="61"/>
      <c r="ZO16" s="61"/>
      <c r="ZP16" s="61"/>
      <c r="ZQ16" s="61"/>
      <c r="ZR16" s="61"/>
      <c r="ZS16" s="61"/>
      <c r="ZT16" s="61"/>
      <c r="ZU16" s="61"/>
      <c r="ZV16" s="61"/>
      <c r="ZW16" s="61"/>
      <c r="ZX16" s="61"/>
      <c r="ZY16" s="61"/>
      <c r="ZZ16" s="61"/>
      <c r="AAA16" s="61"/>
      <c r="AAB16" s="61"/>
      <c r="AAC16" s="61"/>
      <c r="AAD16" s="61"/>
      <c r="AAE16" s="61"/>
      <c r="AAF16" s="61"/>
      <c r="AAG16" s="61"/>
      <c r="AAH16" s="61"/>
      <c r="AAI16" s="61"/>
      <c r="AAJ16" s="61"/>
      <c r="AAK16" s="61"/>
      <c r="AAL16" s="61"/>
      <c r="AAM16" s="61"/>
      <c r="AAN16" s="61"/>
      <c r="AAO16" s="61"/>
      <c r="AAP16" s="61"/>
      <c r="AAQ16" s="61"/>
      <c r="AAR16" s="61"/>
      <c r="AAS16" s="61"/>
      <c r="AAT16" s="61"/>
      <c r="AAU16" s="61"/>
      <c r="AAV16" s="61"/>
      <c r="AAW16" s="61"/>
      <c r="AAX16" s="61"/>
      <c r="AAY16" s="61"/>
      <c r="AAZ16" s="61"/>
      <c r="ABA16" s="61"/>
      <c r="ABB16" s="61"/>
      <c r="ABC16" s="61"/>
      <c r="ABD16" s="61"/>
      <c r="ABE16" s="61"/>
      <c r="ABF16" s="61"/>
      <c r="ABG16" s="61"/>
      <c r="ABH16" s="61"/>
      <c r="ABI16" s="61"/>
      <c r="ABJ16" s="61"/>
      <c r="ABK16" s="61"/>
      <c r="ABL16" s="61"/>
      <c r="ABM16" s="61"/>
      <c r="ABN16" s="61"/>
      <c r="ABO16" s="61"/>
      <c r="ABP16" s="61"/>
      <c r="ABQ16" s="61"/>
      <c r="ABR16" s="61"/>
      <c r="ABS16" s="61"/>
      <c r="ABT16" s="61"/>
      <c r="ABU16" s="61"/>
      <c r="ABV16" s="61"/>
      <c r="ABW16" s="61"/>
      <c r="ABX16" s="61"/>
      <c r="ABY16" s="61"/>
      <c r="ABZ16" s="61"/>
      <c r="ACA16" s="61"/>
      <c r="ACB16" s="61"/>
      <c r="ACC16" s="61"/>
      <c r="ACD16" s="61"/>
      <c r="ACE16" s="61"/>
      <c r="ACF16" s="61"/>
      <c r="ACG16" s="61"/>
      <c r="ACH16" s="61"/>
      <c r="ACI16" s="61"/>
      <c r="ACJ16" s="61"/>
      <c r="ACK16" s="61"/>
      <c r="ACL16" s="61"/>
      <c r="ACM16" s="61"/>
      <c r="ACN16" s="61"/>
    </row>
    <row r="17" spans="1:52" ht="30" x14ac:dyDescent="0.25">
      <c r="A17" s="17">
        <f t="shared" si="0"/>
        <v>7</v>
      </c>
      <c r="B17" s="144" t="s">
        <v>191</v>
      </c>
      <c r="C17" s="185">
        <v>290</v>
      </c>
      <c r="D17" s="159">
        <v>322</v>
      </c>
      <c r="E17" s="159">
        <v>270</v>
      </c>
      <c r="F17" s="159">
        <v>282</v>
      </c>
      <c r="G17" s="159">
        <v>230</v>
      </c>
      <c r="H17" s="159">
        <v>240</v>
      </c>
      <c r="I17" s="159">
        <v>78</v>
      </c>
      <c r="J17" s="159">
        <v>90</v>
      </c>
      <c r="K17" s="159">
        <v>63</v>
      </c>
      <c r="L17" s="159">
        <v>80</v>
      </c>
      <c r="M17" s="159">
        <v>63</v>
      </c>
      <c r="N17" s="159">
        <v>50</v>
      </c>
      <c r="O17" s="159">
        <v>3.7</v>
      </c>
      <c r="P17" s="159">
        <v>3.57</v>
      </c>
      <c r="Q17" s="159">
        <v>3.65</v>
      </c>
      <c r="R17" s="159">
        <v>4.8</v>
      </c>
      <c r="S17" s="159">
        <v>2</v>
      </c>
      <c r="T17" s="159">
        <v>2</v>
      </c>
      <c r="U17" s="159">
        <v>34</v>
      </c>
      <c r="V17" s="159">
        <v>82</v>
      </c>
      <c r="W17" s="159">
        <v>30</v>
      </c>
      <c r="X17" s="159">
        <v>42</v>
      </c>
      <c r="Y17" s="159">
        <v>1</v>
      </c>
      <c r="Z17" s="159"/>
      <c r="AA17" s="159">
        <v>15</v>
      </c>
      <c r="AB17" s="159">
        <v>40</v>
      </c>
      <c r="AC17" s="159">
        <v>15</v>
      </c>
      <c r="AD17" s="159">
        <v>30</v>
      </c>
      <c r="AE17" s="159"/>
      <c r="AF17" s="159">
        <v>1</v>
      </c>
      <c r="AG17" s="159">
        <v>2</v>
      </c>
      <c r="AH17" s="159">
        <v>1</v>
      </c>
      <c r="AI17" s="159"/>
      <c r="AJ17" s="159">
        <v>1</v>
      </c>
      <c r="AK17" s="159"/>
      <c r="AL17" s="159">
        <v>2</v>
      </c>
      <c r="AM17" s="159"/>
      <c r="AN17" s="159">
        <v>2</v>
      </c>
      <c r="AO17" s="184"/>
      <c r="AP17" s="184">
        <v>1</v>
      </c>
      <c r="AQ17" s="184">
        <v>1</v>
      </c>
      <c r="AR17" s="159">
        <v>1</v>
      </c>
      <c r="AS17" s="159">
        <v>1</v>
      </c>
      <c r="AT17" s="159">
        <v>1</v>
      </c>
      <c r="AU17" s="159"/>
      <c r="AV17" s="159"/>
      <c r="AW17" s="159"/>
      <c r="AX17" s="159"/>
      <c r="AY17" s="159">
        <v>11.1</v>
      </c>
      <c r="AZ17" s="159">
        <v>17.5</v>
      </c>
    </row>
    <row r="18" spans="1:52" ht="30" x14ac:dyDescent="0.25">
      <c r="A18" s="17">
        <f t="shared" si="0"/>
        <v>8</v>
      </c>
      <c r="B18" s="144" t="s">
        <v>192</v>
      </c>
      <c r="C18" s="241">
        <v>109</v>
      </c>
      <c r="D18" s="215">
        <v>111</v>
      </c>
      <c r="E18" s="215">
        <v>100</v>
      </c>
      <c r="F18" s="215">
        <v>109</v>
      </c>
      <c r="G18" s="215">
        <v>82</v>
      </c>
      <c r="H18" s="215">
        <v>87</v>
      </c>
      <c r="I18" s="215">
        <v>52</v>
      </c>
      <c r="J18" s="215">
        <v>25</v>
      </c>
      <c r="K18" s="215">
        <v>47</v>
      </c>
      <c r="L18" s="215">
        <v>14</v>
      </c>
      <c r="M18" s="215">
        <v>15</v>
      </c>
      <c r="N18" s="215">
        <v>12</v>
      </c>
      <c r="O18" s="215" t="s">
        <v>240</v>
      </c>
      <c r="P18" s="215" t="s">
        <v>241</v>
      </c>
      <c r="Q18" s="215">
        <v>9</v>
      </c>
      <c r="R18" s="215" t="s">
        <v>242</v>
      </c>
      <c r="S18" s="215" t="s">
        <v>243</v>
      </c>
      <c r="T18" s="215" t="s">
        <v>243</v>
      </c>
      <c r="U18" s="215">
        <v>27</v>
      </c>
      <c r="V18" s="215">
        <v>24</v>
      </c>
      <c r="W18" s="215">
        <v>18</v>
      </c>
      <c r="X18" s="215">
        <v>22</v>
      </c>
      <c r="Y18" s="215">
        <v>0</v>
      </c>
      <c r="Z18" s="215">
        <v>0</v>
      </c>
      <c r="AA18" s="215">
        <v>37</v>
      </c>
      <c r="AB18" s="215">
        <v>24</v>
      </c>
      <c r="AC18" s="215">
        <v>32</v>
      </c>
      <c r="AD18" s="215">
        <v>13</v>
      </c>
      <c r="AE18" s="215">
        <v>0</v>
      </c>
      <c r="AF18" s="215">
        <v>0</v>
      </c>
      <c r="AG18" s="215">
        <v>8</v>
      </c>
      <c r="AH18" s="215">
        <v>9</v>
      </c>
      <c r="AI18" s="215">
        <v>1</v>
      </c>
      <c r="AJ18" s="215">
        <v>1</v>
      </c>
      <c r="AK18" s="215">
        <v>2</v>
      </c>
      <c r="AL18" s="215">
        <v>0</v>
      </c>
      <c r="AM18" s="215">
        <v>0</v>
      </c>
      <c r="AN18" s="215">
        <v>0</v>
      </c>
      <c r="AO18" s="148">
        <v>0</v>
      </c>
      <c r="AP18" s="148">
        <v>0</v>
      </c>
      <c r="AQ18" s="148">
        <v>1</v>
      </c>
      <c r="AR18" s="215">
        <v>1</v>
      </c>
      <c r="AS18" s="215">
        <v>1</v>
      </c>
      <c r="AT18" s="215">
        <v>1</v>
      </c>
      <c r="AU18" s="215">
        <v>0</v>
      </c>
      <c r="AV18" s="215">
        <v>0</v>
      </c>
      <c r="AW18" s="215">
        <v>0</v>
      </c>
      <c r="AX18" s="215">
        <v>0</v>
      </c>
      <c r="AY18" s="215" t="s">
        <v>244</v>
      </c>
      <c r="AZ18" s="215" t="s">
        <v>245</v>
      </c>
    </row>
    <row r="19" spans="1:52" ht="30" x14ac:dyDescent="0.25">
      <c r="A19" s="17">
        <f t="shared" si="0"/>
        <v>9</v>
      </c>
      <c r="B19" s="158" t="s">
        <v>193</v>
      </c>
      <c r="C19" s="241">
        <v>914</v>
      </c>
      <c r="D19" s="215">
        <v>891</v>
      </c>
      <c r="E19" s="215">
        <v>754</v>
      </c>
      <c r="F19" s="215">
        <v>774</v>
      </c>
      <c r="G19" s="215">
        <v>843</v>
      </c>
      <c r="H19" s="215">
        <v>713</v>
      </c>
      <c r="I19" s="215">
        <v>155</v>
      </c>
      <c r="J19" s="215">
        <v>175</v>
      </c>
      <c r="K19" s="215">
        <v>117</v>
      </c>
      <c r="L19" s="215">
        <v>119</v>
      </c>
      <c r="M19" s="215">
        <v>117</v>
      </c>
      <c r="N19" s="215">
        <v>67</v>
      </c>
      <c r="O19" s="188">
        <v>3.5</v>
      </c>
      <c r="P19" s="188">
        <v>3.3</v>
      </c>
      <c r="Q19" s="188">
        <v>3.5</v>
      </c>
      <c r="R19" s="188">
        <v>3.3</v>
      </c>
      <c r="S19" s="215">
        <v>6</v>
      </c>
      <c r="T19" s="215">
        <v>5.6</v>
      </c>
      <c r="U19" s="215">
        <v>71</v>
      </c>
      <c r="V19" s="215">
        <v>85</v>
      </c>
      <c r="W19" s="215">
        <v>50</v>
      </c>
      <c r="X19" s="215">
        <v>61</v>
      </c>
      <c r="Y19" s="215">
        <v>1</v>
      </c>
      <c r="Z19" s="215"/>
      <c r="AA19" s="215">
        <v>72</v>
      </c>
      <c r="AB19" s="215">
        <v>81</v>
      </c>
      <c r="AC19" s="215">
        <v>48</v>
      </c>
      <c r="AD19" s="215">
        <v>52</v>
      </c>
      <c r="AE19" s="215"/>
      <c r="AF19" s="215"/>
      <c r="AG19" s="215">
        <v>13</v>
      </c>
      <c r="AH19" s="215">
        <v>13</v>
      </c>
      <c r="AI19" s="215">
        <v>3</v>
      </c>
      <c r="AJ19" s="215"/>
      <c r="AK19" s="215"/>
      <c r="AL19" s="215"/>
      <c r="AM19" s="215"/>
      <c r="AN19" s="215">
        <v>2</v>
      </c>
      <c r="AO19" s="148"/>
      <c r="AP19" s="148"/>
      <c r="AQ19" s="177">
        <v>4</v>
      </c>
      <c r="AR19" s="188">
        <v>1</v>
      </c>
      <c r="AS19" s="188">
        <v>4</v>
      </c>
      <c r="AT19" s="188"/>
      <c r="AU19" s="188"/>
      <c r="AV19" s="188"/>
      <c r="AW19" s="188"/>
      <c r="AX19" s="188">
        <v>1</v>
      </c>
      <c r="AY19" s="215">
        <v>14</v>
      </c>
      <c r="AZ19" s="215">
        <v>13.5</v>
      </c>
    </row>
    <row r="20" spans="1:52" ht="45" x14ac:dyDescent="0.25">
      <c r="A20" s="17">
        <f t="shared" si="0"/>
        <v>10</v>
      </c>
      <c r="B20" s="144" t="s">
        <v>194</v>
      </c>
      <c r="C20" s="241">
        <v>86</v>
      </c>
      <c r="D20" s="215">
        <v>52</v>
      </c>
      <c r="E20" s="215">
        <v>86</v>
      </c>
      <c r="F20" s="215">
        <v>50</v>
      </c>
      <c r="G20" s="215">
        <v>75</v>
      </c>
      <c r="H20" s="215">
        <v>48</v>
      </c>
      <c r="I20" s="215">
        <v>24</v>
      </c>
      <c r="J20" s="215">
        <v>31</v>
      </c>
      <c r="K20" s="215">
        <v>24</v>
      </c>
      <c r="L20" s="215">
        <v>29</v>
      </c>
      <c r="M20" s="215">
        <v>15</v>
      </c>
      <c r="N20" s="215">
        <v>27</v>
      </c>
      <c r="O20" s="215">
        <v>3.5</v>
      </c>
      <c r="P20" s="215">
        <v>1.67</v>
      </c>
      <c r="Q20" s="215">
        <v>5</v>
      </c>
      <c r="R20" s="215">
        <v>1.77</v>
      </c>
      <c r="S20" s="215">
        <v>4</v>
      </c>
      <c r="T20" s="215">
        <v>3</v>
      </c>
      <c r="U20" s="215">
        <v>11</v>
      </c>
      <c r="V20" s="215">
        <v>4</v>
      </c>
      <c r="W20" s="215">
        <v>11</v>
      </c>
      <c r="X20" s="215">
        <v>2</v>
      </c>
      <c r="Y20" s="215"/>
      <c r="Z20" s="215"/>
      <c r="AA20" s="215">
        <v>9</v>
      </c>
      <c r="AB20" s="215">
        <v>4</v>
      </c>
      <c r="AC20" s="215">
        <v>9</v>
      </c>
      <c r="AD20" s="215">
        <v>2</v>
      </c>
      <c r="AE20" s="215"/>
      <c r="AF20" s="215"/>
      <c r="AG20" s="215">
        <v>3</v>
      </c>
      <c r="AH20" s="215">
        <v>3</v>
      </c>
      <c r="AI20" s="215">
        <v>1</v>
      </c>
      <c r="AJ20" s="215"/>
      <c r="AK20" s="215">
        <v>1</v>
      </c>
      <c r="AL20" s="215"/>
      <c r="AM20" s="215"/>
      <c r="AN20" s="215"/>
      <c r="AO20" s="148"/>
      <c r="AP20" s="148"/>
      <c r="AQ20" s="148">
        <v>3</v>
      </c>
      <c r="AR20" s="215"/>
      <c r="AS20" s="215">
        <v>3</v>
      </c>
      <c r="AT20" s="215"/>
      <c r="AU20" s="215"/>
      <c r="AV20" s="215"/>
      <c r="AW20" s="215"/>
      <c r="AX20" s="215"/>
      <c r="AY20" s="215">
        <v>10.7</v>
      </c>
      <c r="AZ20" s="215">
        <v>9.9</v>
      </c>
    </row>
    <row r="21" spans="1:52" ht="30" x14ac:dyDescent="0.25">
      <c r="A21" s="17">
        <f t="shared" si="0"/>
        <v>11</v>
      </c>
      <c r="B21" s="158" t="s">
        <v>195</v>
      </c>
      <c r="C21" s="241">
        <v>245</v>
      </c>
      <c r="D21" s="215">
        <v>268</v>
      </c>
      <c r="E21" s="215">
        <v>218</v>
      </c>
      <c r="F21" s="215">
        <v>228</v>
      </c>
      <c r="G21" s="215">
        <v>207</v>
      </c>
      <c r="H21" s="215">
        <v>219</v>
      </c>
      <c r="I21" s="215">
        <v>43</v>
      </c>
      <c r="J21" s="215">
        <v>37</v>
      </c>
      <c r="K21" s="215">
        <v>34</v>
      </c>
      <c r="L21" s="215">
        <v>32</v>
      </c>
      <c r="M21" s="215">
        <v>21</v>
      </c>
      <c r="N21" s="215">
        <v>13</v>
      </c>
      <c r="O21" s="215">
        <v>4.8</v>
      </c>
      <c r="P21" s="215">
        <v>4.5999999999999996</v>
      </c>
      <c r="Q21" s="215">
        <v>6</v>
      </c>
      <c r="R21" s="215">
        <v>6.8</v>
      </c>
      <c r="S21" s="215">
        <v>4</v>
      </c>
      <c r="T21" s="230">
        <v>3.8</v>
      </c>
      <c r="U21" s="230">
        <v>38</v>
      </c>
      <c r="V21" s="230">
        <v>23</v>
      </c>
      <c r="W21" s="230">
        <v>11</v>
      </c>
      <c r="X21" s="230">
        <v>9</v>
      </c>
      <c r="Y21" s="230"/>
      <c r="Z21" s="230"/>
      <c r="AA21" s="230">
        <v>22</v>
      </c>
      <c r="AB21" s="230">
        <v>21</v>
      </c>
      <c r="AC21" s="230">
        <v>14</v>
      </c>
      <c r="AD21" s="230">
        <v>8</v>
      </c>
      <c r="AE21" s="230">
        <v>1</v>
      </c>
      <c r="AF21" s="215"/>
      <c r="AG21" s="215">
        <v>8</v>
      </c>
      <c r="AH21" s="215">
        <v>9</v>
      </c>
      <c r="AI21" s="215">
        <v>1</v>
      </c>
      <c r="AJ21" s="215">
        <v>2</v>
      </c>
      <c r="AK21" s="215">
        <v>1</v>
      </c>
      <c r="AL21" s="215"/>
      <c r="AM21" s="215">
        <v>1</v>
      </c>
      <c r="AN21" s="215">
        <v>1</v>
      </c>
      <c r="AO21" s="148"/>
      <c r="AP21" s="148"/>
      <c r="AQ21" s="148">
        <v>14</v>
      </c>
      <c r="AR21" s="215">
        <v>14</v>
      </c>
      <c r="AS21" s="215">
        <v>14</v>
      </c>
      <c r="AT21" s="215">
        <v>13</v>
      </c>
      <c r="AU21" s="215"/>
      <c r="AV21" s="215">
        <v>1</v>
      </c>
      <c r="AW21" s="215"/>
      <c r="AX21" s="215">
        <v>3</v>
      </c>
      <c r="AY21" s="215">
        <v>11.6</v>
      </c>
      <c r="AZ21" s="215">
        <v>11.7</v>
      </c>
    </row>
    <row r="22" spans="1:52" ht="30" x14ac:dyDescent="0.25">
      <c r="A22" s="17">
        <f t="shared" si="0"/>
        <v>12</v>
      </c>
      <c r="B22" s="144" t="s">
        <v>196</v>
      </c>
      <c r="C22" s="241">
        <v>96</v>
      </c>
      <c r="D22" s="215"/>
      <c r="E22" s="215">
        <v>91</v>
      </c>
      <c r="F22" s="215"/>
      <c r="G22" s="215">
        <v>91</v>
      </c>
      <c r="H22" s="215"/>
      <c r="I22" s="215">
        <v>125</v>
      </c>
      <c r="J22" s="215">
        <v>3</v>
      </c>
      <c r="K22" s="215">
        <v>114</v>
      </c>
      <c r="L22" s="215">
        <v>3</v>
      </c>
      <c r="M22" s="215">
        <v>114</v>
      </c>
      <c r="N22" s="215">
        <v>3</v>
      </c>
      <c r="O22" s="215">
        <v>0.76</v>
      </c>
      <c r="P22" s="215"/>
      <c r="Q22" s="215">
        <v>0.13</v>
      </c>
      <c r="R22" s="215"/>
      <c r="S22" s="215">
        <v>1.2</v>
      </c>
      <c r="T22" s="215"/>
      <c r="U22" s="215">
        <v>5</v>
      </c>
      <c r="V22" s="215"/>
      <c r="W22" s="215">
        <v>5</v>
      </c>
      <c r="X22" s="215"/>
      <c r="Y22" s="215">
        <v>5</v>
      </c>
      <c r="Z22" s="215"/>
      <c r="AA22" s="215">
        <v>19</v>
      </c>
      <c r="AB22" s="215"/>
      <c r="AC22" s="215">
        <v>8</v>
      </c>
      <c r="AD22" s="215"/>
      <c r="AE22" s="221"/>
      <c r="AF22" s="215"/>
      <c r="AG22" s="215">
        <v>3</v>
      </c>
      <c r="AH22" s="215"/>
      <c r="AI22" s="215">
        <v>1</v>
      </c>
      <c r="AJ22" s="215"/>
      <c r="AK22" s="215"/>
      <c r="AL22" s="215"/>
      <c r="AM22" s="215"/>
      <c r="AN22" s="215"/>
      <c r="AO22" s="148"/>
      <c r="AP22" s="148"/>
      <c r="AQ22" s="148"/>
      <c r="AR22" s="215"/>
      <c r="AS22" s="215"/>
      <c r="AT22" s="215"/>
      <c r="AU22" s="215"/>
      <c r="AV22" s="215"/>
      <c r="AW22" s="215"/>
      <c r="AX22" s="215"/>
      <c r="AY22" s="215">
        <v>5</v>
      </c>
      <c r="AZ22" s="215">
        <v>4</v>
      </c>
    </row>
    <row r="23" spans="1:52" ht="30" x14ac:dyDescent="0.25">
      <c r="A23" s="17">
        <f t="shared" si="0"/>
        <v>13</v>
      </c>
      <c r="B23" s="144" t="s">
        <v>197</v>
      </c>
      <c r="C23" s="241">
        <v>249</v>
      </c>
      <c r="D23" s="215">
        <v>321</v>
      </c>
      <c r="E23" s="215">
        <v>243</v>
      </c>
      <c r="F23" s="215">
        <v>321</v>
      </c>
      <c r="G23" s="215">
        <v>167</v>
      </c>
      <c r="H23" s="215">
        <v>225</v>
      </c>
      <c r="I23" s="215">
        <v>124</v>
      </c>
      <c r="J23" s="215">
        <v>186</v>
      </c>
      <c r="K23" s="215">
        <v>113</v>
      </c>
      <c r="L23" s="215">
        <v>186</v>
      </c>
      <c r="M23" s="215">
        <v>62</v>
      </c>
      <c r="N23" s="215">
        <v>108</v>
      </c>
      <c r="O23" s="215">
        <v>2</v>
      </c>
      <c r="P23" s="215">
        <v>1.72</v>
      </c>
      <c r="Q23" s="215">
        <v>2.96</v>
      </c>
      <c r="R23" s="215">
        <v>2.08</v>
      </c>
      <c r="S23" s="215">
        <v>1.1000000000000001</v>
      </c>
      <c r="T23" s="215">
        <v>1.1000000000000001</v>
      </c>
      <c r="U23" s="215">
        <v>100</v>
      </c>
      <c r="V23" s="215">
        <v>96</v>
      </c>
      <c r="W23" s="215">
        <v>94</v>
      </c>
      <c r="X23" s="215">
        <v>96</v>
      </c>
      <c r="Y23" s="215"/>
      <c r="Z23" s="215"/>
      <c r="AA23" s="215">
        <v>62</v>
      </c>
      <c r="AB23" s="215">
        <v>78</v>
      </c>
      <c r="AC23" s="215">
        <v>54</v>
      </c>
      <c r="AD23" s="215">
        <v>78</v>
      </c>
      <c r="AE23" s="215"/>
      <c r="AF23" s="215"/>
      <c r="AG23" s="215">
        <v>2</v>
      </c>
      <c r="AH23" s="215">
        <v>2</v>
      </c>
      <c r="AI23" s="215"/>
      <c r="AJ23" s="215"/>
      <c r="AK23" s="215"/>
      <c r="AL23" s="215"/>
      <c r="AM23" s="215"/>
      <c r="AN23" s="215"/>
      <c r="AO23" s="148"/>
      <c r="AP23" s="148"/>
      <c r="AQ23" s="148"/>
      <c r="AR23" s="215"/>
      <c r="AS23" s="215"/>
      <c r="AT23" s="215"/>
      <c r="AU23" s="215"/>
      <c r="AV23" s="215"/>
      <c r="AW23" s="215"/>
      <c r="AX23" s="215"/>
      <c r="AY23" s="215">
        <v>25.3</v>
      </c>
      <c r="AZ23" s="215">
        <v>36.299999999999997</v>
      </c>
    </row>
    <row r="24" spans="1:52" ht="45" x14ac:dyDescent="0.25">
      <c r="A24" s="17">
        <f t="shared" si="0"/>
        <v>14</v>
      </c>
      <c r="B24" s="144" t="s">
        <v>198</v>
      </c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6"/>
      <c r="AN24" s="246"/>
      <c r="AO24" s="246"/>
      <c r="AP24" s="246"/>
      <c r="AQ24" s="246"/>
      <c r="AR24" s="246"/>
      <c r="AS24" s="246"/>
      <c r="AT24" s="246"/>
      <c r="AU24" s="246"/>
      <c r="AV24" s="246"/>
      <c r="AW24" s="246"/>
      <c r="AX24" s="246"/>
      <c r="AY24" s="246"/>
      <c r="AZ24" s="246"/>
    </row>
    <row r="25" spans="1:52" ht="28.5" x14ac:dyDescent="0.25">
      <c r="A25" s="139">
        <f t="shared" si="0"/>
        <v>15</v>
      </c>
      <c r="B25" s="136" t="s">
        <v>199</v>
      </c>
      <c r="C25" s="257">
        <f>SUM(C11:C24)</f>
        <v>5946</v>
      </c>
      <c r="D25" s="257">
        <f t="shared" ref="D25:AX25" si="1">SUM(D11:D24)</f>
        <v>5927</v>
      </c>
      <c r="E25" s="257">
        <f t="shared" si="1"/>
        <v>5328</v>
      </c>
      <c r="F25" s="257">
        <f t="shared" si="1"/>
        <v>5629</v>
      </c>
      <c r="G25" s="257">
        <f t="shared" si="1"/>
        <v>5078</v>
      </c>
      <c r="H25" s="257">
        <f t="shared" si="1"/>
        <v>5100</v>
      </c>
      <c r="I25" s="257">
        <f t="shared" si="1"/>
        <v>1619</v>
      </c>
      <c r="J25" s="257">
        <f t="shared" si="1"/>
        <v>1541</v>
      </c>
      <c r="K25" s="257">
        <f t="shared" si="1"/>
        <v>1347</v>
      </c>
      <c r="L25" s="257">
        <f t="shared" si="1"/>
        <v>1387</v>
      </c>
      <c r="M25" s="257">
        <f t="shared" si="1"/>
        <v>1070</v>
      </c>
      <c r="N25" s="257">
        <f t="shared" si="1"/>
        <v>951</v>
      </c>
      <c r="O25" s="270">
        <f>SUM(O11:O24)/12</f>
        <v>3.3424999999999994</v>
      </c>
      <c r="P25" s="270">
        <f t="shared" ref="P25:R25" si="2">SUM(P11:P24)/12</f>
        <v>2.6314714714714715</v>
      </c>
      <c r="Q25" s="270">
        <f t="shared" si="2"/>
        <v>4.9108333333333336</v>
      </c>
      <c r="R25" s="270">
        <f t="shared" si="2"/>
        <v>3.2491735112936344</v>
      </c>
      <c r="S25" s="270">
        <f t="shared" ref="S25" si="3">SUM(S11:S24)/12</f>
        <v>3.0741666666666672</v>
      </c>
      <c r="T25" s="270">
        <f t="shared" ref="T25" si="4">SUM(T11:T24)/12</f>
        <v>2.81</v>
      </c>
      <c r="U25" s="257">
        <f t="shared" si="1"/>
        <v>863</v>
      </c>
      <c r="V25" s="257">
        <f t="shared" si="1"/>
        <v>817</v>
      </c>
      <c r="W25" s="257">
        <f t="shared" si="1"/>
        <v>523</v>
      </c>
      <c r="X25" s="257">
        <f t="shared" si="1"/>
        <v>518</v>
      </c>
      <c r="Y25" s="257">
        <f t="shared" si="1"/>
        <v>10</v>
      </c>
      <c r="Z25" s="257">
        <f t="shared" si="1"/>
        <v>5</v>
      </c>
      <c r="AA25" s="257">
        <f t="shared" si="1"/>
        <v>602</v>
      </c>
      <c r="AB25" s="257">
        <f t="shared" si="1"/>
        <v>623</v>
      </c>
      <c r="AC25" s="257">
        <f t="shared" si="1"/>
        <v>408</v>
      </c>
      <c r="AD25" s="257">
        <f t="shared" si="1"/>
        <v>425</v>
      </c>
      <c r="AE25" s="257">
        <f t="shared" si="1"/>
        <v>3</v>
      </c>
      <c r="AF25" s="257">
        <f t="shared" si="1"/>
        <v>3</v>
      </c>
      <c r="AG25" s="257">
        <f t="shared" si="1"/>
        <v>154</v>
      </c>
      <c r="AH25" s="257">
        <f t="shared" si="1"/>
        <v>125</v>
      </c>
      <c r="AI25" s="257">
        <f t="shared" si="1"/>
        <v>26</v>
      </c>
      <c r="AJ25" s="257">
        <f t="shared" si="1"/>
        <v>13</v>
      </c>
      <c r="AK25" s="257">
        <f t="shared" si="1"/>
        <v>7</v>
      </c>
      <c r="AL25" s="257">
        <f t="shared" si="1"/>
        <v>8</v>
      </c>
      <c r="AM25" s="257">
        <f t="shared" si="1"/>
        <v>11</v>
      </c>
      <c r="AN25" s="257">
        <f t="shared" si="1"/>
        <v>8</v>
      </c>
      <c r="AO25" s="257">
        <f t="shared" si="1"/>
        <v>3</v>
      </c>
      <c r="AP25" s="257">
        <f t="shared" si="1"/>
        <v>3</v>
      </c>
      <c r="AQ25" s="257">
        <f t="shared" si="1"/>
        <v>452</v>
      </c>
      <c r="AR25" s="257">
        <f t="shared" si="1"/>
        <v>290</v>
      </c>
      <c r="AS25" s="257">
        <f t="shared" si="1"/>
        <v>451</v>
      </c>
      <c r="AT25" s="257">
        <f t="shared" si="1"/>
        <v>288</v>
      </c>
      <c r="AU25" s="257">
        <f t="shared" si="1"/>
        <v>1</v>
      </c>
      <c r="AV25" s="257">
        <f t="shared" si="1"/>
        <v>1</v>
      </c>
      <c r="AW25" s="257">
        <f t="shared" si="1"/>
        <v>0</v>
      </c>
      <c r="AX25" s="257">
        <f t="shared" si="1"/>
        <v>4</v>
      </c>
      <c r="AY25" s="270">
        <f>SUM(AY11:AY24)/13</f>
        <v>12.336153846153847</v>
      </c>
      <c r="AZ25" s="270">
        <f>SUM(AZ11:AZ24)/13</f>
        <v>13.753846153846155</v>
      </c>
    </row>
    <row r="26" spans="1:52" ht="30" x14ac:dyDescent="0.25">
      <c r="A26" s="17">
        <f t="shared" si="0"/>
        <v>16</v>
      </c>
      <c r="B26" s="144" t="s">
        <v>200</v>
      </c>
      <c r="C26" s="215">
        <v>253</v>
      </c>
      <c r="D26" s="215">
        <v>70</v>
      </c>
      <c r="E26" s="215">
        <v>230</v>
      </c>
      <c r="F26" s="215">
        <v>66</v>
      </c>
      <c r="G26" s="215">
        <v>253</v>
      </c>
      <c r="H26" s="215">
        <v>70</v>
      </c>
      <c r="I26" s="215">
        <v>30</v>
      </c>
      <c r="J26" s="215">
        <v>15</v>
      </c>
      <c r="K26" s="215">
        <v>27</v>
      </c>
      <c r="L26" s="215">
        <v>15</v>
      </c>
      <c r="M26" s="215">
        <v>30</v>
      </c>
      <c r="N26" s="215">
        <v>15</v>
      </c>
      <c r="O26" s="215">
        <v>8.43</v>
      </c>
      <c r="P26" s="215">
        <v>4.66</v>
      </c>
      <c r="Q26" s="215">
        <v>8.43</v>
      </c>
      <c r="R26" s="215">
        <v>4.66</v>
      </c>
      <c r="S26" s="215">
        <v>2</v>
      </c>
      <c r="T26" s="215">
        <v>2</v>
      </c>
      <c r="U26" s="215">
        <v>6</v>
      </c>
      <c r="V26" s="215"/>
      <c r="W26" s="215">
        <v>6</v>
      </c>
      <c r="X26" s="215"/>
      <c r="Y26" s="215"/>
      <c r="Z26" s="215"/>
      <c r="AA26" s="215"/>
      <c r="AB26" s="215"/>
      <c r="AC26" s="215"/>
      <c r="AD26" s="215"/>
      <c r="AE26" s="215"/>
      <c r="AF26" s="215"/>
      <c r="AG26" s="215">
        <v>3</v>
      </c>
      <c r="AH26" s="215">
        <v>1</v>
      </c>
      <c r="AI26" s="215">
        <v>3</v>
      </c>
      <c r="AJ26" s="215">
        <v>1</v>
      </c>
      <c r="AK26" s="215"/>
      <c r="AL26" s="215"/>
      <c r="AM26" s="215"/>
      <c r="AN26" s="215"/>
      <c r="AO26" s="148"/>
      <c r="AP26" s="148"/>
      <c r="AQ26" s="148">
        <v>18</v>
      </c>
      <c r="AR26" s="215">
        <v>8</v>
      </c>
      <c r="AS26" s="215">
        <v>5</v>
      </c>
      <c r="AT26" s="215">
        <v>4</v>
      </c>
      <c r="AU26" s="215"/>
      <c r="AV26" s="215"/>
      <c r="AW26" s="215">
        <v>13</v>
      </c>
      <c r="AX26" s="215">
        <v>4</v>
      </c>
      <c r="AY26" s="215">
        <v>14</v>
      </c>
      <c r="AZ26" s="215">
        <v>12</v>
      </c>
    </row>
    <row r="27" spans="1:52" x14ac:dyDescent="0.25">
      <c r="A27" s="17">
        <f t="shared" si="0"/>
        <v>17</v>
      </c>
      <c r="B27" s="144" t="s">
        <v>201</v>
      </c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246"/>
    </row>
    <row r="28" spans="1:52" ht="30" x14ac:dyDescent="0.25">
      <c r="A28" s="17">
        <f t="shared" si="0"/>
        <v>18</v>
      </c>
      <c r="B28" s="144" t="s">
        <v>202</v>
      </c>
      <c r="C28" s="241">
        <v>217</v>
      </c>
      <c r="D28" s="215">
        <v>208</v>
      </c>
      <c r="E28" s="215">
        <v>217</v>
      </c>
      <c r="F28" s="215">
        <v>208</v>
      </c>
      <c r="G28" s="215">
        <v>217</v>
      </c>
      <c r="H28" s="215">
        <v>208</v>
      </c>
      <c r="I28" s="215">
        <v>82</v>
      </c>
      <c r="J28" s="215">
        <v>86</v>
      </c>
      <c r="K28" s="215">
        <v>82</v>
      </c>
      <c r="L28" s="215">
        <v>86</v>
      </c>
      <c r="M28" s="215">
        <v>82</v>
      </c>
      <c r="N28" s="215">
        <v>86</v>
      </c>
      <c r="O28" s="215">
        <v>2.64</v>
      </c>
      <c r="P28" s="215">
        <v>2.41</v>
      </c>
      <c r="Q28" s="215">
        <v>2.64</v>
      </c>
      <c r="R28" s="215">
        <v>2.41</v>
      </c>
      <c r="S28" s="215">
        <v>2</v>
      </c>
      <c r="T28" s="215">
        <v>2.5</v>
      </c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>
        <v>4</v>
      </c>
      <c r="AH28" s="215">
        <v>4</v>
      </c>
      <c r="AI28" s="215">
        <v>2</v>
      </c>
      <c r="AJ28" s="215"/>
      <c r="AK28" s="215">
        <v>1</v>
      </c>
      <c r="AL28" s="215"/>
      <c r="AM28" s="215"/>
      <c r="AN28" s="215"/>
      <c r="AO28" s="148"/>
      <c r="AP28" s="148"/>
      <c r="AQ28" s="148"/>
      <c r="AR28" s="215">
        <v>1</v>
      </c>
      <c r="AS28" s="215"/>
      <c r="AT28" s="215">
        <v>1</v>
      </c>
      <c r="AU28" s="215"/>
      <c r="AV28" s="215"/>
      <c r="AW28" s="215"/>
      <c r="AX28" s="215"/>
      <c r="AY28" s="215">
        <v>15</v>
      </c>
      <c r="AZ28" s="215">
        <v>15.6</v>
      </c>
    </row>
    <row r="29" spans="1:52" x14ac:dyDescent="0.25">
      <c r="A29" s="17">
        <f t="shared" si="0"/>
        <v>19</v>
      </c>
      <c r="B29" s="158" t="s">
        <v>203</v>
      </c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246"/>
      <c r="AH29" s="246"/>
      <c r="AI29" s="246"/>
      <c r="AJ29" s="246"/>
      <c r="AK29" s="246"/>
      <c r="AL29" s="246"/>
      <c r="AM29" s="246"/>
      <c r="AN29" s="246"/>
      <c r="AO29" s="246"/>
      <c r="AP29" s="246"/>
      <c r="AQ29" s="246"/>
      <c r="AR29" s="246"/>
      <c r="AS29" s="246"/>
      <c r="AT29" s="246"/>
      <c r="AU29" s="246"/>
      <c r="AV29" s="246"/>
      <c r="AW29" s="246"/>
      <c r="AX29" s="246"/>
      <c r="AY29" s="246"/>
      <c r="AZ29" s="246"/>
    </row>
    <row r="30" spans="1:52" x14ac:dyDescent="0.25">
      <c r="A30" s="17">
        <f t="shared" si="0"/>
        <v>20</v>
      </c>
      <c r="B30" s="144" t="s">
        <v>204</v>
      </c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46"/>
      <c r="AI30" s="246"/>
      <c r="AJ30" s="246"/>
      <c r="AK30" s="246"/>
      <c r="AL30" s="246"/>
      <c r="AM30" s="246"/>
      <c r="AN30" s="246"/>
      <c r="AO30" s="246"/>
      <c r="AP30" s="246"/>
      <c r="AQ30" s="246"/>
      <c r="AR30" s="246"/>
      <c r="AS30" s="246"/>
      <c r="AT30" s="246"/>
      <c r="AU30" s="246"/>
      <c r="AV30" s="246"/>
      <c r="AW30" s="246"/>
      <c r="AX30" s="246"/>
      <c r="AY30" s="246"/>
      <c r="AZ30" s="246"/>
    </row>
    <row r="31" spans="1:52" ht="31.5" x14ac:dyDescent="0.25">
      <c r="A31" s="17">
        <f t="shared" si="0"/>
        <v>21</v>
      </c>
      <c r="B31" s="210" t="s">
        <v>205</v>
      </c>
      <c r="C31" s="282">
        <v>186</v>
      </c>
      <c r="D31" s="281">
        <v>209</v>
      </c>
      <c r="E31" s="281">
        <v>186</v>
      </c>
      <c r="F31" s="281">
        <v>209</v>
      </c>
      <c r="G31" s="281">
        <v>174</v>
      </c>
      <c r="H31" s="281">
        <v>187</v>
      </c>
      <c r="I31" s="281">
        <v>101</v>
      </c>
      <c r="J31" s="281">
        <v>88</v>
      </c>
      <c r="K31" s="281">
        <v>101</v>
      </c>
      <c r="L31" s="281">
        <v>88</v>
      </c>
      <c r="M31" s="281">
        <v>101</v>
      </c>
      <c r="N31" s="281">
        <v>68</v>
      </c>
      <c r="O31" s="281">
        <v>1.8</v>
      </c>
      <c r="P31" s="281">
        <v>2.4</v>
      </c>
      <c r="Q31" s="281">
        <v>1.7</v>
      </c>
      <c r="R31" s="281">
        <v>2.1</v>
      </c>
      <c r="S31" s="281">
        <v>3</v>
      </c>
      <c r="T31" s="281">
        <v>2</v>
      </c>
      <c r="U31" s="281">
        <v>12</v>
      </c>
      <c r="V31" s="281">
        <v>22</v>
      </c>
      <c r="W31" s="281">
        <v>12</v>
      </c>
      <c r="X31" s="281">
        <v>22</v>
      </c>
      <c r="Y31" s="281">
        <v>12</v>
      </c>
      <c r="Z31" s="281"/>
      <c r="AA31" s="281">
        <v>16</v>
      </c>
      <c r="AB31" s="281">
        <v>20</v>
      </c>
      <c r="AC31" s="281">
        <v>16</v>
      </c>
      <c r="AD31" s="281">
        <v>20</v>
      </c>
      <c r="AE31" s="281">
        <v>16</v>
      </c>
      <c r="AF31" s="281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AY31" s="215"/>
      <c r="AZ31" s="215"/>
    </row>
    <row r="32" spans="1:52" ht="30" x14ac:dyDescent="0.25">
      <c r="A32" s="229">
        <f t="shared" si="0"/>
        <v>22</v>
      </c>
      <c r="B32" s="144" t="s">
        <v>206</v>
      </c>
      <c r="C32" s="185">
        <v>136</v>
      </c>
      <c r="D32" s="159">
        <v>361</v>
      </c>
      <c r="E32" s="159">
        <v>79</v>
      </c>
      <c r="F32" s="159">
        <v>311</v>
      </c>
      <c r="G32" s="159">
        <v>67</v>
      </c>
      <c r="H32" s="159">
        <v>242</v>
      </c>
      <c r="I32" s="159">
        <v>87</v>
      </c>
      <c r="J32" s="159">
        <v>141</v>
      </c>
      <c r="K32" s="159">
        <v>72</v>
      </c>
      <c r="L32" s="159">
        <v>110</v>
      </c>
      <c r="M32" s="159">
        <v>70</v>
      </c>
      <c r="N32" s="159">
        <v>78</v>
      </c>
      <c r="O32" s="215">
        <v>1.46</v>
      </c>
      <c r="P32" s="215">
        <v>2.56</v>
      </c>
      <c r="Q32" s="215">
        <v>0.95</v>
      </c>
      <c r="R32" s="215">
        <v>3.1</v>
      </c>
      <c r="S32" s="159">
        <v>1.2</v>
      </c>
      <c r="T32" s="159">
        <v>1.3</v>
      </c>
      <c r="U32" s="159">
        <v>57</v>
      </c>
      <c r="V32" s="159">
        <v>152</v>
      </c>
      <c r="W32" s="159">
        <v>38</v>
      </c>
      <c r="X32" s="159">
        <v>111</v>
      </c>
      <c r="Y32" s="159">
        <v>38</v>
      </c>
      <c r="Z32" s="159"/>
      <c r="AA32" s="159">
        <v>51</v>
      </c>
      <c r="AB32" s="159">
        <v>94</v>
      </c>
      <c r="AC32" s="159">
        <v>36</v>
      </c>
      <c r="AD32" s="159">
        <v>63</v>
      </c>
      <c r="AE32" s="159">
        <v>36</v>
      </c>
      <c r="AF32" s="159"/>
      <c r="AG32" s="159">
        <v>5</v>
      </c>
      <c r="AH32" s="159">
        <v>5</v>
      </c>
      <c r="AI32" s="159">
        <v>2</v>
      </c>
      <c r="AJ32" s="159"/>
      <c r="AK32" s="159"/>
      <c r="AL32" s="159"/>
      <c r="AM32" s="159">
        <v>4</v>
      </c>
      <c r="AN32" s="159"/>
      <c r="AO32" s="184">
        <v>1</v>
      </c>
      <c r="AP32" s="184"/>
      <c r="AQ32" s="184"/>
      <c r="AR32" s="159"/>
      <c r="AS32" s="159"/>
      <c r="AT32" s="159"/>
      <c r="AU32" s="159"/>
      <c r="AV32" s="159"/>
      <c r="AW32" s="159"/>
      <c r="AX32" s="159"/>
      <c r="AY32" s="159">
        <v>11</v>
      </c>
      <c r="AZ32" s="159">
        <v>11.5</v>
      </c>
    </row>
    <row r="33" spans="1:52" x14ac:dyDescent="0.25">
      <c r="A33" s="17">
        <f t="shared" si="0"/>
        <v>23</v>
      </c>
      <c r="B33" s="144" t="s">
        <v>207</v>
      </c>
      <c r="C33" s="241"/>
      <c r="D33" s="215">
        <v>151</v>
      </c>
      <c r="E33" s="215"/>
      <c r="F33" s="215">
        <v>149</v>
      </c>
      <c r="G33" s="215"/>
      <c r="H33" s="215">
        <v>106</v>
      </c>
      <c r="I33" s="215"/>
      <c r="J33" s="215">
        <v>5</v>
      </c>
      <c r="K33" s="215"/>
      <c r="L33" s="215">
        <v>5</v>
      </c>
      <c r="M33" s="215"/>
      <c r="N33" s="215">
        <v>5</v>
      </c>
      <c r="O33" s="215"/>
      <c r="P33" s="215">
        <v>302</v>
      </c>
      <c r="Q33" s="215"/>
      <c r="R33" s="215">
        <v>21.2</v>
      </c>
      <c r="S33" s="215"/>
      <c r="T33" s="215">
        <v>2</v>
      </c>
      <c r="U33" s="215"/>
      <c r="V33" s="215">
        <v>43</v>
      </c>
      <c r="W33" s="215"/>
      <c r="X33" s="215">
        <v>41</v>
      </c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148"/>
      <c r="AP33" s="148"/>
      <c r="AQ33" s="148"/>
      <c r="AR33" s="215">
        <v>11</v>
      </c>
      <c r="AS33" s="215"/>
      <c r="AT33" s="215">
        <v>11</v>
      </c>
      <c r="AU33" s="215"/>
      <c r="AV33" s="215"/>
      <c r="AW33" s="215"/>
      <c r="AX33" s="215"/>
      <c r="AY33" s="215"/>
      <c r="AZ33" s="215">
        <v>12</v>
      </c>
    </row>
    <row r="34" spans="1:52" ht="30" x14ac:dyDescent="0.25">
      <c r="A34" s="17">
        <f t="shared" si="0"/>
        <v>24</v>
      </c>
      <c r="B34" s="144" t="s">
        <v>208</v>
      </c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246"/>
      <c r="AJ34" s="246"/>
      <c r="AK34" s="246"/>
      <c r="AL34" s="246"/>
      <c r="AM34" s="246"/>
      <c r="AN34" s="246"/>
      <c r="AO34" s="246"/>
      <c r="AP34" s="246"/>
      <c r="AQ34" s="246"/>
      <c r="AR34" s="246"/>
      <c r="AS34" s="246"/>
      <c r="AT34" s="246"/>
      <c r="AU34" s="246"/>
      <c r="AV34" s="246"/>
      <c r="AW34" s="246"/>
      <c r="AX34" s="246"/>
      <c r="AY34" s="246"/>
      <c r="AZ34" s="246"/>
    </row>
    <row r="35" spans="1:52" x14ac:dyDescent="0.25">
      <c r="A35" s="17">
        <f t="shared" si="0"/>
        <v>25</v>
      </c>
      <c r="B35" s="144" t="s">
        <v>209</v>
      </c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246"/>
      <c r="AJ35" s="246"/>
      <c r="AK35" s="246"/>
      <c r="AL35" s="246"/>
      <c r="AM35" s="246"/>
      <c r="AN35" s="246"/>
      <c r="AO35" s="246"/>
      <c r="AP35" s="246"/>
      <c r="AQ35" s="246"/>
      <c r="AR35" s="246"/>
      <c r="AS35" s="246"/>
      <c r="AT35" s="246"/>
      <c r="AU35" s="246"/>
      <c r="AV35" s="246"/>
      <c r="AW35" s="246"/>
      <c r="AX35" s="246"/>
      <c r="AY35" s="246"/>
      <c r="AZ35" s="246"/>
    </row>
    <row r="36" spans="1:52" x14ac:dyDescent="0.25">
      <c r="A36" s="17">
        <f t="shared" si="0"/>
        <v>26</v>
      </c>
      <c r="B36" s="144" t="s">
        <v>210</v>
      </c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6"/>
      <c r="AN36" s="246"/>
      <c r="AO36" s="246"/>
      <c r="AP36" s="246"/>
      <c r="AQ36" s="246"/>
      <c r="AR36" s="246"/>
      <c r="AS36" s="246"/>
      <c r="AT36" s="246"/>
      <c r="AU36" s="246"/>
      <c r="AV36" s="246"/>
      <c r="AW36" s="246"/>
      <c r="AX36" s="246"/>
      <c r="AY36" s="246"/>
      <c r="AZ36" s="246"/>
    </row>
    <row r="37" spans="1:52" ht="30" x14ac:dyDescent="0.25">
      <c r="A37" s="17">
        <f t="shared" si="0"/>
        <v>27</v>
      </c>
      <c r="B37" s="144" t="s">
        <v>211</v>
      </c>
      <c r="C37" s="246"/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  <c r="AP37" s="246"/>
      <c r="AQ37" s="246"/>
      <c r="AR37" s="246"/>
      <c r="AS37" s="246"/>
      <c r="AT37" s="246"/>
      <c r="AU37" s="246"/>
      <c r="AV37" s="246"/>
      <c r="AW37" s="246"/>
      <c r="AX37" s="246"/>
      <c r="AY37" s="246"/>
      <c r="AZ37" s="246"/>
    </row>
    <row r="38" spans="1:52" x14ac:dyDescent="0.25">
      <c r="A38" s="229">
        <f t="shared" si="0"/>
        <v>28</v>
      </c>
      <c r="B38" s="144" t="s">
        <v>212</v>
      </c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46"/>
      <c r="AN38" s="246"/>
      <c r="AO38" s="246"/>
      <c r="AP38" s="246"/>
      <c r="AQ38" s="246"/>
      <c r="AR38" s="246"/>
      <c r="AS38" s="246"/>
      <c r="AT38" s="246"/>
      <c r="AU38" s="246"/>
      <c r="AV38" s="246"/>
      <c r="AW38" s="246"/>
      <c r="AX38" s="246"/>
      <c r="AY38" s="246"/>
      <c r="AZ38" s="246"/>
    </row>
    <row r="39" spans="1:52" ht="30" x14ac:dyDescent="0.25">
      <c r="A39" s="17">
        <f t="shared" si="0"/>
        <v>29</v>
      </c>
      <c r="B39" s="158" t="s">
        <v>213</v>
      </c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246"/>
      <c r="AK39" s="246"/>
      <c r="AL39" s="246"/>
      <c r="AM39" s="246"/>
      <c r="AN39" s="246"/>
      <c r="AO39" s="246"/>
      <c r="AP39" s="246"/>
      <c r="AQ39" s="246"/>
      <c r="AR39" s="246"/>
      <c r="AS39" s="246"/>
      <c r="AT39" s="246"/>
      <c r="AU39" s="246"/>
      <c r="AV39" s="246"/>
      <c r="AW39" s="246"/>
      <c r="AX39" s="246"/>
      <c r="AY39" s="246"/>
      <c r="AZ39" s="246"/>
    </row>
    <row r="40" spans="1:52" x14ac:dyDescent="0.25">
      <c r="A40" s="17">
        <f t="shared" si="0"/>
        <v>30</v>
      </c>
      <c r="B40" s="144" t="s">
        <v>214</v>
      </c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46"/>
      <c r="AP40" s="246"/>
      <c r="AQ40" s="246"/>
      <c r="AR40" s="246"/>
      <c r="AS40" s="246"/>
      <c r="AT40" s="246"/>
      <c r="AU40" s="246"/>
      <c r="AV40" s="246"/>
      <c r="AW40" s="246"/>
      <c r="AX40" s="246"/>
      <c r="AY40" s="246"/>
      <c r="AZ40" s="246"/>
    </row>
    <row r="41" spans="1:52" x14ac:dyDescent="0.25">
      <c r="A41" s="17">
        <f t="shared" si="0"/>
        <v>31</v>
      </c>
      <c r="B41" s="144" t="s">
        <v>215</v>
      </c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  <c r="AM41" s="246"/>
      <c r="AN41" s="246"/>
      <c r="AO41" s="246"/>
      <c r="AP41" s="246"/>
      <c r="AQ41" s="246"/>
      <c r="AR41" s="246"/>
      <c r="AS41" s="246"/>
      <c r="AT41" s="246"/>
      <c r="AU41" s="246"/>
      <c r="AV41" s="246"/>
      <c r="AW41" s="246"/>
      <c r="AX41" s="246"/>
      <c r="AY41" s="246"/>
      <c r="AZ41" s="246"/>
    </row>
    <row r="42" spans="1:52" x14ac:dyDescent="0.25">
      <c r="A42" s="17">
        <f t="shared" si="0"/>
        <v>32</v>
      </c>
      <c r="B42" s="135" t="s">
        <v>216</v>
      </c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  <c r="AN42" s="246"/>
      <c r="AO42" s="246"/>
      <c r="AP42" s="246"/>
      <c r="AQ42" s="246"/>
      <c r="AR42" s="246"/>
      <c r="AS42" s="246"/>
      <c r="AT42" s="246"/>
      <c r="AU42" s="246"/>
      <c r="AV42" s="246"/>
      <c r="AW42" s="246"/>
      <c r="AX42" s="246"/>
      <c r="AY42" s="246"/>
      <c r="AZ42" s="246"/>
    </row>
    <row r="43" spans="1:52" ht="30" x14ac:dyDescent="0.25">
      <c r="A43" s="17">
        <f t="shared" si="0"/>
        <v>33</v>
      </c>
      <c r="B43" s="135" t="s">
        <v>217</v>
      </c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246"/>
      <c r="AK43" s="246"/>
      <c r="AL43" s="246"/>
      <c r="AM43" s="246"/>
      <c r="AN43" s="246"/>
      <c r="AO43" s="246"/>
      <c r="AP43" s="246"/>
      <c r="AQ43" s="246"/>
      <c r="AR43" s="246"/>
      <c r="AS43" s="246"/>
      <c r="AT43" s="246"/>
      <c r="AU43" s="246"/>
      <c r="AV43" s="246"/>
      <c r="AW43" s="246"/>
      <c r="AX43" s="246"/>
      <c r="AY43" s="246"/>
      <c r="AZ43" s="246"/>
    </row>
    <row r="44" spans="1:52" x14ac:dyDescent="0.25">
      <c r="A44" s="17">
        <f t="shared" si="0"/>
        <v>34</v>
      </c>
      <c r="B44" s="144" t="s">
        <v>218</v>
      </c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  <c r="AJ44" s="246"/>
      <c r="AK44" s="246"/>
      <c r="AL44" s="246"/>
      <c r="AM44" s="246"/>
      <c r="AN44" s="246"/>
      <c r="AO44" s="246"/>
      <c r="AP44" s="246"/>
      <c r="AQ44" s="246"/>
      <c r="AR44" s="246"/>
      <c r="AS44" s="246"/>
      <c r="AT44" s="246"/>
      <c r="AU44" s="246"/>
      <c r="AV44" s="246"/>
      <c r="AW44" s="246"/>
      <c r="AX44" s="246"/>
      <c r="AY44" s="246"/>
      <c r="AZ44" s="246"/>
    </row>
    <row r="45" spans="1:52" ht="30" x14ac:dyDescent="0.25">
      <c r="A45" s="17">
        <f t="shared" si="0"/>
        <v>35</v>
      </c>
      <c r="B45" s="144" t="s">
        <v>219</v>
      </c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</row>
    <row r="46" spans="1:52" ht="25.5" x14ac:dyDescent="0.25">
      <c r="A46" s="17">
        <f t="shared" si="0"/>
        <v>36</v>
      </c>
      <c r="B46" s="194" t="s">
        <v>220</v>
      </c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  <c r="AI46" s="246"/>
      <c r="AJ46" s="246"/>
      <c r="AK46" s="246"/>
      <c r="AL46" s="246"/>
      <c r="AM46" s="246"/>
      <c r="AN46" s="246"/>
      <c r="AO46" s="246"/>
      <c r="AP46" s="246"/>
      <c r="AQ46" s="246"/>
      <c r="AR46" s="246"/>
      <c r="AS46" s="246"/>
      <c r="AT46" s="246"/>
      <c r="AU46" s="246"/>
      <c r="AV46" s="246"/>
      <c r="AW46" s="246"/>
      <c r="AX46" s="246"/>
      <c r="AY46" s="246"/>
      <c r="AZ46" s="246"/>
    </row>
    <row r="47" spans="1:52" ht="30" x14ac:dyDescent="0.25">
      <c r="A47" s="17">
        <f t="shared" si="0"/>
        <v>37</v>
      </c>
      <c r="B47" s="135" t="s">
        <v>221</v>
      </c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6"/>
      <c r="AK47" s="246"/>
      <c r="AL47" s="246"/>
      <c r="AM47" s="246"/>
      <c r="AN47" s="246"/>
      <c r="AO47" s="246"/>
      <c r="AP47" s="246"/>
      <c r="AQ47" s="246"/>
      <c r="AR47" s="246"/>
      <c r="AS47" s="246"/>
      <c r="AT47" s="246"/>
      <c r="AU47" s="246"/>
      <c r="AV47" s="246"/>
      <c r="AW47" s="246"/>
      <c r="AX47" s="246"/>
      <c r="AY47" s="246"/>
      <c r="AZ47" s="246"/>
    </row>
    <row r="48" spans="1:52" ht="45" x14ac:dyDescent="0.25">
      <c r="A48" s="17">
        <f t="shared" si="0"/>
        <v>38</v>
      </c>
      <c r="B48" s="144" t="s">
        <v>222</v>
      </c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  <c r="AG48" s="246"/>
      <c r="AH48" s="246"/>
      <c r="AI48" s="246"/>
      <c r="AJ48" s="246"/>
      <c r="AK48" s="246"/>
      <c r="AL48" s="246"/>
      <c r="AM48" s="246"/>
      <c r="AN48" s="246"/>
      <c r="AO48" s="246"/>
      <c r="AP48" s="246"/>
      <c r="AQ48" s="246"/>
      <c r="AR48" s="246"/>
      <c r="AS48" s="246"/>
      <c r="AT48" s="246"/>
      <c r="AU48" s="246"/>
      <c r="AV48" s="246"/>
      <c r="AW48" s="246"/>
      <c r="AX48" s="246"/>
      <c r="AY48" s="246"/>
      <c r="AZ48" s="246"/>
    </row>
    <row r="49" spans="1:52" ht="31.5" x14ac:dyDescent="0.25">
      <c r="A49" s="17">
        <f t="shared" si="0"/>
        <v>39</v>
      </c>
      <c r="B49" s="210" t="s">
        <v>223</v>
      </c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  <c r="AF49" s="246"/>
      <c r="AG49" s="246"/>
      <c r="AH49" s="246"/>
      <c r="AI49" s="246"/>
      <c r="AJ49" s="246"/>
      <c r="AK49" s="246"/>
      <c r="AL49" s="246"/>
      <c r="AM49" s="246"/>
      <c r="AN49" s="246"/>
      <c r="AO49" s="246"/>
      <c r="AP49" s="246"/>
      <c r="AQ49" s="246"/>
      <c r="AR49" s="246"/>
      <c r="AS49" s="246"/>
      <c r="AT49" s="246"/>
      <c r="AU49" s="246"/>
      <c r="AV49" s="246"/>
      <c r="AW49" s="246"/>
      <c r="AX49" s="246"/>
      <c r="AY49" s="246"/>
      <c r="AZ49" s="246"/>
    </row>
    <row r="50" spans="1:52" x14ac:dyDescent="0.25">
      <c r="A50" s="17">
        <f t="shared" si="0"/>
        <v>40</v>
      </c>
      <c r="B50" s="144" t="s">
        <v>224</v>
      </c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246"/>
      <c r="AJ50" s="246"/>
      <c r="AK50" s="246"/>
      <c r="AL50" s="246"/>
      <c r="AM50" s="246"/>
      <c r="AN50" s="246"/>
      <c r="AO50" s="246"/>
      <c r="AP50" s="246"/>
      <c r="AQ50" s="246"/>
      <c r="AR50" s="246"/>
      <c r="AS50" s="246"/>
      <c r="AT50" s="246"/>
      <c r="AU50" s="246"/>
      <c r="AV50" s="246"/>
      <c r="AW50" s="246"/>
      <c r="AX50" s="246"/>
      <c r="AY50" s="246"/>
      <c r="AZ50" s="246"/>
    </row>
    <row r="51" spans="1:52" ht="30" x14ac:dyDescent="0.25">
      <c r="A51" s="17">
        <f t="shared" si="0"/>
        <v>41</v>
      </c>
      <c r="B51" s="144" t="s">
        <v>225</v>
      </c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246"/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246"/>
      <c r="AG51" s="246"/>
      <c r="AH51" s="246"/>
      <c r="AI51" s="246"/>
      <c r="AJ51" s="246"/>
      <c r="AK51" s="246"/>
      <c r="AL51" s="246"/>
      <c r="AM51" s="246"/>
      <c r="AN51" s="246"/>
      <c r="AO51" s="246"/>
      <c r="AP51" s="246"/>
      <c r="AQ51" s="246"/>
      <c r="AR51" s="246"/>
      <c r="AS51" s="246"/>
      <c r="AT51" s="246"/>
      <c r="AU51" s="246"/>
      <c r="AV51" s="246"/>
      <c r="AW51" s="246"/>
      <c r="AX51" s="246"/>
      <c r="AY51" s="246"/>
      <c r="AZ51" s="246"/>
    </row>
    <row r="52" spans="1:52" ht="30" x14ac:dyDescent="0.25">
      <c r="A52" s="17">
        <f t="shared" si="0"/>
        <v>42</v>
      </c>
      <c r="B52" s="144" t="s">
        <v>226</v>
      </c>
      <c r="C52" s="241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5">
        <v>3</v>
      </c>
      <c r="AH52" s="215">
        <v>3</v>
      </c>
      <c r="AI52" s="215"/>
      <c r="AJ52" s="215">
        <v>1</v>
      </c>
      <c r="AK52" s="215"/>
      <c r="AL52" s="215">
        <v>1</v>
      </c>
      <c r="AM52" s="215"/>
      <c r="AN52" s="215"/>
      <c r="AO52" s="148"/>
      <c r="AP52" s="148"/>
      <c r="AQ52" s="148"/>
      <c r="AR52" s="215"/>
      <c r="AS52" s="215"/>
      <c r="AT52" s="215"/>
      <c r="AU52" s="215"/>
      <c r="AV52" s="215"/>
      <c r="AW52" s="215"/>
      <c r="AX52" s="215"/>
      <c r="AY52" s="215"/>
      <c r="AZ52" s="215"/>
    </row>
    <row r="53" spans="1:52" x14ac:dyDescent="0.25">
      <c r="A53" s="17">
        <f t="shared" si="0"/>
        <v>43</v>
      </c>
      <c r="B53" s="144" t="s">
        <v>227</v>
      </c>
      <c r="C53" s="246"/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246"/>
      <c r="AJ53" s="246"/>
      <c r="AK53" s="246"/>
      <c r="AL53" s="246"/>
      <c r="AM53" s="246"/>
      <c r="AN53" s="246"/>
      <c r="AO53" s="246"/>
      <c r="AP53" s="246"/>
      <c r="AQ53" s="246"/>
      <c r="AR53" s="246"/>
      <c r="AS53" s="246"/>
      <c r="AT53" s="246"/>
      <c r="AU53" s="246"/>
      <c r="AV53" s="246"/>
      <c r="AW53" s="246"/>
      <c r="AX53" s="246"/>
      <c r="AY53" s="246"/>
      <c r="AZ53" s="246"/>
    </row>
    <row r="54" spans="1:52" ht="30" x14ac:dyDescent="0.25">
      <c r="A54" s="17">
        <f t="shared" si="0"/>
        <v>44</v>
      </c>
      <c r="B54" s="144" t="s">
        <v>228</v>
      </c>
      <c r="C54" s="246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246"/>
      <c r="AE54" s="246"/>
      <c r="AF54" s="246"/>
      <c r="AG54" s="246"/>
      <c r="AH54" s="246"/>
      <c r="AI54" s="246"/>
      <c r="AJ54" s="246"/>
      <c r="AK54" s="246"/>
      <c r="AL54" s="246"/>
      <c r="AM54" s="246"/>
      <c r="AN54" s="246"/>
      <c r="AO54" s="246"/>
      <c r="AP54" s="246"/>
      <c r="AQ54" s="246"/>
      <c r="AR54" s="246"/>
      <c r="AS54" s="246"/>
      <c r="AT54" s="246"/>
      <c r="AU54" s="246"/>
      <c r="AV54" s="246"/>
      <c r="AW54" s="246"/>
      <c r="AX54" s="246"/>
      <c r="AY54" s="246"/>
      <c r="AZ54" s="246"/>
    </row>
    <row r="55" spans="1:52" x14ac:dyDescent="0.25">
      <c r="A55" s="17">
        <f t="shared" si="0"/>
        <v>45</v>
      </c>
      <c r="B55" s="158" t="s">
        <v>229</v>
      </c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  <c r="AE55" s="246"/>
      <c r="AF55" s="246"/>
      <c r="AG55" s="246"/>
      <c r="AH55" s="246"/>
      <c r="AI55" s="246"/>
      <c r="AJ55" s="246"/>
      <c r="AK55" s="246"/>
      <c r="AL55" s="246"/>
      <c r="AM55" s="246"/>
      <c r="AN55" s="246"/>
      <c r="AO55" s="246"/>
      <c r="AP55" s="246"/>
      <c r="AQ55" s="246"/>
      <c r="AR55" s="246"/>
      <c r="AS55" s="246"/>
      <c r="AT55" s="246"/>
      <c r="AU55" s="246"/>
      <c r="AV55" s="246"/>
      <c r="AW55" s="246"/>
      <c r="AX55" s="246"/>
      <c r="AY55" s="246"/>
      <c r="AZ55" s="246"/>
    </row>
    <row r="56" spans="1:52" ht="30" x14ac:dyDescent="0.25">
      <c r="A56" s="17">
        <f t="shared" si="0"/>
        <v>46</v>
      </c>
      <c r="B56" s="135" t="s">
        <v>230</v>
      </c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246"/>
      <c r="AG56" s="246"/>
      <c r="AH56" s="246"/>
      <c r="AI56" s="246"/>
      <c r="AJ56" s="246"/>
      <c r="AK56" s="246"/>
      <c r="AL56" s="246"/>
      <c r="AM56" s="246"/>
      <c r="AN56" s="246"/>
      <c r="AO56" s="246"/>
      <c r="AP56" s="246"/>
      <c r="AQ56" s="246"/>
      <c r="AR56" s="246"/>
      <c r="AS56" s="246"/>
      <c r="AT56" s="246"/>
      <c r="AU56" s="246"/>
      <c r="AV56" s="246"/>
      <c r="AW56" s="246"/>
      <c r="AX56" s="246"/>
      <c r="AY56" s="246"/>
      <c r="AZ56" s="246"/>
    </row>
    <row r="57" spans="1:52" ht="45" x14ac:dyDescent="0.25">
      <c r="A57" s="17">
        <f t="shared" si="0"/>
        <v>47</v>
      </c>
      <c r="B57" s="142" t="s">
        <v>298</v>
      </c>
      <c r="C57" s="246"/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  <c r="R57" s="246"/>
      <c r="S57" s="246"/>
      <c r="T57" s="246"/>
      <c r="U57" s="246"/>
      <c r="V57" s="246"/>
      <c r="W57" s="246"/>
      <c r="X57" s="246"/>
      <c r="Y57" s="246"/>
      <c r="Z57" s="246"/>
      <c r="AA57" s="246"/>
      <c r="AB57" s="246"/>
      <c r="AC57" s="246"/>
      <c r="AD57" s="246"/>
      <c r="AE57" s="246"/>
      <c r="AF57" s="246"/>
      <c r="AG57" s="246"/>
      <c r="AH57" s="246"/>
      <c r="AI57" s="246"/>
      <c r="AJ57" s="246"/>
      <c r="AK57" s="246"/>
      <c r="AL57" s="246"/>
      <c r="AM57" s="246"/>
      <c r="AN57" s="246"/>
      <c r="AO57" s="246"/>
      <c r="AP57" s="246"/>
      <c r="AQ57" s="246"/>
      <c r="AR57" s="246"/>
      <c r="AS57" s="246"/>
      <c r="AT57" s="246"/>
      <c r="AU57" s="246"/>
      <c r="AV57" s="246"/>
      <c r="AW57" s="246"/>
      <c r="AX57" s="246"/>
      <c r="AY57" s="246"/>
      <c r="AZ57" s="246"/>
    </row>
    <row r="58" spans="1:52" ht="30" x14ac:dyDescent="0.25">
      <c r="A58" s="17">
        <f t="shared" si="0"/>
        <v>48</v>
      </c>
      <c r="B58" s="158" t="s">
        <v>231</v>
      </c>
      <c r="C58" s="246"/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6"/>
      <c r="AK58" s="246"/>
      <c r="AL58" s="246"/>
      <c r="AM58" s="246"/>
      <c r="AN58" s="246"/>
      <c r="AO58" s="246"/>
      <c r="AP58" s="246"/>
      <c r="AQ58" s="246"/>
      <c r="AR58" s="246"/>
      <c r="AS58" s="246"/>
      <c r="AT58" s="246"/>
      <c r="AU58" s="246"/>
      <c r="AV58" s="246"/>
      <c r="AW58" s="246"/>
      <c r="AX58" s="246"/>
      <c r="AY58" s="246"/>
      <c r="AZ58" s="246"/>
    </row>
    <row r="59" spans="1:52" ht="30" x14ac:dyDescent="0.25">
      <c r="A59" s="17">
        <f t="shared" si="0"/>
        <v>49</v>
      </c>
      <c r="B59" s="144" t="s">
        <v>232</v>
      </c>
      <c r="C59" s="246"/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  <c r="R59" s="246"/>
      <c r="S59" s="246"/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246"/>
      <c r="AE59" s="246"/>
      <c r="AF59" s="246"/>
      <c r="AG59" s="246"/>
      <c r="AH59" s="246"/>
      <c r="AI59" s="246"/>
      <c r="AJ59" s="246"/>
      <c r="AK59" s="246"/>
      <c r="AL59" s="246"/>
      <c r="AM59" s="246"/>
      <c r="AN59" s="246"/>
      <c r="AO59" s="246"/>
      <c r="AP59" s="246"/>
      <c r="AQ59" s="246"/>
      <c r="AR59" s="246"/>
      <c r="AS59" s="246"/>
      <c r="AT59" s="246"/>
      <c r="AU59" s="246"/>
      <c r="AV59" s="246"/>
      <c r="AW59" s="246"/>
      <c r="AX59" s="246"/>
      <c r="AY59" s="246"/>
      <c r="AZ59" s="246"/>
    </row>
    <row r="60" spans="1:52" ht="30" x14ac:dyDescent="0.25">
      <c r="A60" s="17">
        <f t="shared" si="0"/>
        <v>50</v>
      </c>
      <c r="B60" s="144" t="s">
        <v>233</v>
      </c>
      <c r="C60" s="246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246"/>
      <c r="AE60" s="246"/>
      <c r="AF60" s="246"/>
      <c r="AG60" s="246"/>
      <c r="AH60" s="246"/>
      <c r="AI60" s="246"/>
      <c r="AJ60" s="246"/>
      <c r="AK60" s="246"/>
      <c r="AL60" s="246"/>
      <c r="AM60" s="246"/>
      <c r="AN60" s="246"/>
      <c r="AO60" s="246"/>
      <c r="AP60" s="246"/>
      <c r="AQ60" s="246"/>
      <c r="AR60" s="246"/>
      <c r="AS60" s="246"/>
      <c r="AT60" s="246"/>
      <c r="AU60" s="246"/>
      <c r="AV60" s="246"/>
      <c r="AW60" s="246"/>
      <c r="AX60" s="246"/>
      <c r="AY60" s="246"/>
      <c r="AZ60" s="246"/>
    </row>
    <row r="61" spans="1:52" s="32" customFormat="1" ht="45" x14ac:dyDescent="0.25">
      <c r="A61" s="17">
        <v>53</v>
      </c>
      <c r="B61" s="143" t="s">
        <v>237</v>
      </c>
      <c r="C61" s="246"/>
      <c r="D61" s="246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  <c r="R61" s="246"/>
      <c r="S61" s="246"/>
      <c r="T61" s="246"/>
      <c r="U61" s="246"/>
      <c r="V61" s="246"/>
      <c r="W61" s="246"/>
      <c r="X61" s="246"/>
      <c r="Y61" s="246"/>
      <c r="Z61" s="246"/>
      <c r="AA61" s="246"/>
      <c r="AB61" s="246"/>
      <c r="AC61" s="246"/>
      <c r="AD61" s="246"/>
      <c r="AE61" s="246"/>
      <c r="AF61" s="246"/>
      <c r="AG61" s="246"/>
      <c r="AH61" s="246"/>
      <c r="AI61" s="246"/>
      <c r="AJ61" s="246"/>
      <c r="AK61" s="246"/>
      <c r="AL61" s="246"/>
      <c r="AM61" s="246"/>
      <c r="AN61" s="246"/>
      <c r="AO61" s="246"/>
      <c r="AP61" s="246"/>
      <c r="AQ61" s="246"/>
      <c r="AR61" s="246"/>
      <c r="AS61" s="246"/>
      <c r="AT61" s="246"/>
      <c r="AU61" s="246"/>
      <c r="AV61" s="246"/>
      <c r="AW61" s="246"/>
      <c r="AX61" s="246"/>
      <c r="AY61" s="246"/>
      <c r="AZ61" s="246"/>
    </row>
    <row r="62" spans="1:52" ht="28.5" x14ac:dyDescent="0.25">
      <c r="A62" s="140"/>
      <c r="B62" s="136" t="s">
        <v>234</v>
      </c>
      <c r="C62" s="257">
        <f>SUM(C26:C61)</f>
        <v>792</v>
      </c>
      <c r="D62" s="257">
        <f t="shared" ref="D62:AX62" si="5">SUM(D26:D61)</f>
        <v>999</v>
      </c>
      <c r="E62" s="257">
        <f t="shared" si="5"/>
        <v>712</v>
      </c>
      <c r="F62" s="257">
        <f t="shared" si="5"/>
        <v>943</v>
      </c>
      <c r="G62" s="257">
        <f t="shared" si="5"/>
        <v>711</v>
      </c>
      <c r="H62" s="257">
        <f t="shared" si="5"/>
        <v>813</v>
      </c>
      <c r="I62" s="257">
        <f t="shared" si="5"/>
        <v>300</v>
      </c>
      <c r="J62" s="257">
        <f t="shared" si="5"/>
        <v>335</v>
      </c>
      <c r="K62" s="257">
        <f t="shared" si="5"/>
        <v>282</v>
      </c>
      <c r="L62" s="257">
        <f t="shared" si="5"/>
        <v>304</v>
      </c>
      <c r="M62" s="257">
        <f t="shared" si="5"/>
        <v>283</v>
      </c>
      <c r="N62" s="257">
        <f t="shared" si="5"/>
        <v>252</v>
      </c>
      <c r="O62" s="270">
        <f>SUM(O26:O61)/4</f>
        <v>3.5825000000000005</v>
      </c>
      <c r="P62" s="270">
        <f>SUM(P26:P61)/5</f>
        <v>62.805999999999997</v>
      </c>
      <c r="Q62" s="270">
        <f t="shared" ref="Q62:S62" si="6">SUM(Q26:Q61)/4</f>
        <v>3.4299999999999997</v>
      </c>
      <c r="R62" s="270">
        <f>SUM(R26:R61)/5</f>
        <v>6.694</v>
      </c>
      <c r="S62" s="270">
        <f t="shared" si="6"/>
        <v>2.0499999999999998</v>
      </c>
      <c r="T62" s="270">
        <f>SUM(T26:T61)/5</f>
        <v>1.9600000000000002</v>
      </c>
      <c r="U62" s="257">
        <f t="shared" si="5"/>
        <v>75</v>
      </c>
      <c r="V62" s="257">
        <f t="shared" si="5"/>
        <v>217</v>
      </c>
      <c r="W62" s="257">
        <f t="shared" si="5"/>
        <v>56</v>
      </c>
      <c r="X62" s="257">
        <f t="shared" si="5"/>
        <v>174</v>
      </c>
      <c r="Y62" s="257">
        <f t="shared" si="5"/>
        <v>50</v>
      </c>
      <c r="Z62" s="257">
        <f t="shared" si="5"/>
        <v>0</v>
      </c>
      <c r="AA62" s="257">
        <f t="shared" si="5"/>
        <v>67</v>
      </c>
      <c r="AB62" s="257">
        <f t="shared" si="5"/>
        <v>114</v>
      </c>
      <c r="AC62" s="257">
        <f t="shared" si="5"/>
        <v>52</v>
      </c>
      <c r="AD62" s="257">
        <f t="shared" si="5"/>
        <v>83</v>
      </c>
      <c r="AE62" s="257">
        <f t="shared" si="5"/>
        <v>52</v>
      </c>
      <c r="AF62" s="257">
        <f t="shared" si="5"/>
        <v>0</v>
      </c>
      <c r="AG62" s="257">
        <f t="shared" si="5"/>
        <v>15</v>
      </c>
      <c r="AH62" s="257">
        <f t="shared" si="5"/>
        <v>13</v>
      </c>
      <c r="AI62" s="257">
        <f t="shared" si="5"/>
        <v>7</v>
      </c>
      <c r="AJ62" s="257">
        <f t="shared" si="5"/>
        <v>2</v>
      </c>
      <c r="AK62" s="257">
        <f t="shared" si="5"/>
        <v>1</v>
      </c>
      <c r="AL62" s="257">
        <f t="shared" si="5"/>
        <v>1</v>
      </c>
      <c r="AM62" s="257">
        <f t="shared" si="5"/>
        <v>4</v>
      </c>
      <c r="AN62" s="257">
        <f t="shared" si="5"/>
        <v>0</v>
      </c>
      <c r="AO62" s="257">
        <f t="shared" si="5"/>
        <v>1</v>
      </c>
      <c r="AP62" s="257">
        <f t="shared" si="5"/>
        <v>0</v>
      </c>
      <c r="AQ62" s="257">
        <f t="shared" si="5"/>
        <v>18</v>
      </c>
      <c r="AR62" s="257">
        <f t="shared" si="5"/>
        <v>20</v>
      </c>
      <c r="AS62" s="257">
        <f t="shared" si="5"/>
        <v>5</v>
      </c>
      <c r="AT62" s="257">
        <f t="shared" si="5"/>
        <v>16</v>
      </c>
      <c r="AU62" s="257">
        <f t="shared" si="5"/>
        <v>0</v>
      </c>
      <c r="AV62" s="257">
        <f t="shared" si="5"/>
        <v>0</v>
      </c>
      <c r="AW62" s="257">
        <f t="shared" si="5"/>
        <v>13</v>
      </c>
      <c r="AX62" s="257">
        <f t="shared" si="5"/>
        <v>4</v>
      </c>
      <c r="AY62" s="270">
        <f>SUM(AY26:AY61)/3</f>
        <v>13.333333333333334</v>
      </c>
      <c r="AZ62" s="270">
        <f>SUM(AZ26:AZ61)/4</f>
        <v>12.775</v>
      </c>
    </row>
    <row r="63" spans="1:52" x14ac:dyDescent="0.25">
      <c r="A63" s="141"/>
      <c r="B63" s="137" t="s">
        <v>235</v>
      </c>
      <c r="C63" s="188">
        <f>C62+C25</f>
        <v>6738</v>
      </c>
      <c r="D63" s="188">
        <f t="shared" ref="D63:V63" si="7">D62+D25</f>
        <v>6926</v>
      </c>
      <c r="E63" s="188">
        <f t="shared" si="7"/>
        <v>6040</v>
      </c>
      <c r="F63" s="188">
        <f t="shared" si="7"/>
        <v>6572</v>
      </c>
      <c r="G63" s="188">
        <f t="shared" si="7"/>
        <v>5789</v>
      </c>
      <c r="H63" s="188">
        <f t="shared" si="7"/>
        <v>5913</v>
      </c>
      <c r="I63" s="188">
        <f t="shared" si="7"/>
        <v>1919</v>
      </c>
      <c r="J63" s="188">
        <f t="shared" si="7"/>
        <v>1876</v>
      </c>
      <c r="K63" s="188">
        <f t="shared" si="7"/>
        <v>1629</v>
      </c>
      <c r="L63" s="188">
        <f t="shared" si="7"/>
        <v>1691</v>
      </c>
      <c r="M63" s="188">
        <f t="shared" si="7"/>
        <v>1353</v>
      </c>
      <c r="N63" s="188">
        <f t="shared" si="7"/>
        <v>1203</v>
      </c>
      <c r="O63" s="272">
        <f>(O62+O25)/2</f>
        <v>3.4624999999999999</v>
      </c>
      <c r="P63" s="272">
        <f t="shared" ref="P63:R63" si="8">(P62+P25)/2</f>
        <v>32.718735735735734</v>
      </c>
      <c r="Q63" s="272">
        <f t="shared" si="8"/>
        <v>4.1704166666666662</v>
      </c>
      <c r="R63" s="272">
        <f t="shared" si="8"/>
        <v>4.9715867556468174</v>
      </c>
      <c r="S63" s="272">
        <f t="shared" si="7"/>
        <v>5.1241666666666674</v>
      </c>
      <c r="T63" s="272">
        <f t="shared" si="7"/>
        <v>4.7700000000000005</v>
      </c>
      <c r="U63" s="272">
        <f t="shared" si="7"/>
        <v>938</v>
      </c>
      <c r="V63" s="188">
        <f t="shared" si="7"/>
        <v>1034</v>
      </c>
      <c r="W63" s="188">
        <f>W62+W25</f>
        <v>579</v>
      </c>
      <c r="X63" s="188">
        <f t="shared" ref="X63:AX63" si="9">X62+X25</f>
        <v>692</v>
      </c>
      <c r="Y63" s="188">
        <f t="shared" si="9"/>
        <v>60</v>
      </c>
      <c r="Z63" s="188">
        <f t="shared" si="9"/>
        <v>5</v>
      </c>
      <c r="AA63" s="188">
        <f t="shared" si="9"/>
        <v>669</v>
      </c>
      <c r="AB63" s="188">
        <f t="shared" si="9"/>
        <v>737</v>
      </c>
      <c r="AC63" s="188">
        <f t="shared" si="9"/>
        <v>460</v>
      </c>
      <c r="AD63" s="188">
        <f t="shared" si="9"/>
        <v>508</v>
      </c>
      <c r="AE63" s="188">
        <f t="shared" si="9"/>
        <v>55</v>
      </c>
      <c r="AF63" s="188">
        <f t="shared" si="9"/>
        <v>3</v>
      </c>
      <c r="AG63" s="188">
        <f t="shared" si="9"/>
        <v>169</v>
      </c>
      <c r="AH63" s="188">
        <f t="shared" si="9"/>
        <v>138</v>
      </c>
      <c r="AI63" s="188">
        <f t="shared" si="9"/>
        <v>33</v>
      </c>
      <c r="AJ63" s="188">
        <f t="shared" si="9"/>
        <v>15</v>
      </c>
      <c r="AK63" s="188">
        <f t="shared" si="9"/>
        <v>8</v>
      </c>
      <c r="AL63" s="188">
        <f t="shared" si="9"/>
        <v>9</v>
      </c>
      <c r="AM63" s="188">
        <f t="shared" si="9"/>
        <v>15</v>
      </c>
      <c r="AN63" s="188">
        <f t="shared" si="9"/>
        <v>8</v>
      </c>
      <c r="AO63" s="188">
        <f t="shared" si="9"/>
        <v>4</v>
      </c>
      <c r="AP63" s="188">
        <f t="shared" si="9"/>
        <v>3</v>
      </c>
      <c r="AQ63" s="188">
        <f t="shared" si="9"/>
        <v>470</v>
      </c>
      <c r="AR63" s="188">
        <f t="shared" si="9"/>
        <v>310</v>
      </c>
      <c r="AS63" s="188">
        <f t="shared" si="9"/>
        <v>456</v>
      </c>
      <c r="AT63" s="188">
        <f t="shared" si="9"/>
        <v>304</v>
      </c>
      <c r="AU63" s="188">
        <f t="shared" si="9"/>
        <v>1</v>
      </c>
      <c r="AV63" s="188">
        <f t="shared" si="9"/>
        <v>1</v>
      </c>
      <c r="AW63" s="188">
        <f t="shared" si="9"/>
        <v>13</v>
      </c>
      <c r="AX63" s="188">
        <f t="shared" si="9"/>
        <v>8</v>
      </c>
      <c r="AY63" s="272">
        <f>(AY62+AY25)/2</f>
        <v>12.83474358974359</v>
      </c>
      <c r="AZ63" s="272">
        <f>(AZ62+AZ25)/2</f>
        <v>13.264423076923077</v>
      </c>
    </row>
  </sheetData>
  <mergeCells count="46">
    <mergeCell ref="AY5:AZ8"/>
    <mergeCell ref="AQ6:AR8"/>
    <mergeCell ref="AQ5:AX5"/>
    <mergeCell ref="AS7:AT8"/>
    <mergeCell ref="AS6:AV6"/>
    <mergeCell ref="AU7:AV8"/>
    <mergeCell ref="AW6:AX8"/>
    <mergeCell ref="AG7:AH8"/>
    <mergeCell ref="AG5:AP5"/>
    <mergeCell ref="AG6:AL6"/>
    <mergeCell ref="AI7:AJ7"/>
    <mergeCell ref="AI8:AJ8"/>
    <mergeCell ref="AK7:AL8"/>
    <mergeCell ref="AM7:AN8"/>
    <mergeCell ref="AM6:AP6"/>
    <mergeCell ref="AO7:AP8"/>
    <mergeCell ref="Q6:R6"/>
    <mergeCell ref="Q7:R8"/>
    <mergeCell ref="S5:T8"/>
    <mergeCell ref="U7:V8"/>
    <mergeCell ref="U5:AF5"/>
    <mergeCell ref="U6:Z6"/>
    <mergeCell ref="W7:Z7"/>
    <mergeCell ref="W8:X8"/>
    <mergeCell ref="Y8:Z8"/>
    <mergeCell ref="AA7:AB8"/>
    <mergeCell ref="AA6:AF6"/>
    <mergeCell ref="AC8:AD8"/>
    <mergeCell ref="AC7:AF7"/>
    <mergeCell ref="AE8:AF8"/>
    <mergeCell ref="B3:AF3"/>
    <mergeCell ref="AT1:AX1"/>
    <mergeCell ref="C5:H5"/>
    <mergeCell ref="C6:D8"/>
    <mergeCell ref="A5:A9"/>
    <mergeCell ref="B5:B9"/>
    <mergeCell ref="E6:H6"/>
    <mergeCell ref="E7:F8"/>
    <mergeCell ref="G7:H8"/>
    <mergeCell ref="I6:J8"/>
    <mergeCell ref="I5:N5"/>
    <mergeCell ref="K6:N6"/>
    <mergeCell ref="K7:L8"/>
    <mergeCell ref="M7:N8"/>
    <mergeCell ref="O5:R5"/>
    <mergeCell ref="O6:P8"/>
  </mergeCells>
  <pageMargins left="0" right="0" top="0.15748031496062992" bottom="0.15748031496062992" header="0" footer="0"/>
  <pageSetup paperSize="9" scale="70" orientation="landscape" r:id="rId1"/>
  <ignoredErrors>
    <ignoredError sqref="O18:U1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LV65"/>
  <sheetViews>
    <sheetView workbookViewId="0">
      <pane xSplit="2" ySplit="11" topLeftCell="C60" activePane="bottomRight" state="frozen"/>
      <selection pane="topRight" activeCell="C1" sqref="C1"/>
      <selection pane="bottomLeft" activeCell="A12" sqref="A12"/>
      <selection pane="bottomRight" activeCell="I68" sqref="I68"/>
    </sheetView>
  </sheetViews>
  <sheetFormatPr defaultColWidth="9.140625" defaultRowHeight="12" x14ac:dyDescent="0.2"/>
  <cols>
    <col min="1" max="1" width="3.85546875" style="4" customWidth="1"/>
    <col min="2" max="2" width="35.85546875" style="77" customWidth="1"/>
    <col min="3" max="3" width="8.5703125" style="77" customWidth="1"/>
    <col min="4" max="4" width="7.7109375" style="4" customWidth="1"/>
    <col min="5" max="5" width="7.7109375" style="9" customWidth="1"/>
    <col min="6" max="6" width="7.28515625" style="4" customWidth="1"/>
    <col min="7" max="7" width="7.28515625" style="9" customWidth="1"/>
    <col min="8" max="9" width="6.7109375" style="9" customWidth="1"/>
    <col min="10" max="11" width="7.7109375" style="9" customWidth="1"/>
    <col min="12" max="13" width="7.42578125" style="9" customWidth="1"/>
    <col min="14" max="17" width="7.5703125" style="9" customWidth="1"/>
    <col min="18" max="19" width="6.5703125" style="9" customWidth="1"/>
    <col min="20" max="23" width="7.28515625" style="9" customWidth="1"/>
    <col min="24" max="25" width="6.5703125" style="9" customWidth="1"/>
    <col min="26" max="27" width="6.85546875" style="9" customWidth="1"/>
    <col min="28" max="43" width="7" style="9" customWidth="1"/>
    <col min="44" max="45" width="8.140625" style="9" customWidth="1"/>
    <col min="46" max="47" width="7" style="9" customWidth="1"/>
    <col min="48" max="49" width="6.5703125" style="9" customWidth="1"/>
    <col min="50" max="50" width="7" style="9" customWidth="1"/>
    <col min="51" max="16384" width="9.140625" style="4"/>
  </cols>
  <sheetData>
    <row r="1" spans="1:1010" s="31" customFormat="1" ht="15" x14ac:dyDescent="0.25">
      <c r="B1" s="77"/>
      <c r="C1" s="77"/>
      <c r="AL1" s="389" t="s">
        <v>67</v>
      </c>
      <c r="AM1" s="389"/>
      <c r="AN1" s="389"/>
      <c r="AO1" s="389"/>
      <c r="AP1" s="389"/>
      <c r="AQ1" s="94"/>
    </row>
    <row r="2" spans="1:1010" s="31" customFormat="1" x14ac:dyDescent="0.2">
      <c r="B2" s="77"/>
      <c r="C2" s="77"/>
    </row>
    <row r="3" spans="1:1010" s="31" customFormat="1" x14ac:dyDescent="0.2">
      <c r="B3" s="77"/>
      <c r="C3" s="77"/>
    </row>
    <row r="4" spans="1:1010" s="2" customFormat="1" ht="18.75" x14ac:dyDescent="0.3">
      <c r="B4" s="3"/>
      <c r="C4" s="3"/>
      <c r="D4" s="13"/>
      <c r="E4" s="13"/>
      <c r="F4" s="499" t="s">
        <v>49</v>
      </c>
      <c r="G4" s="499"/>
      <c r="H4" s="499"/>
      <c r="I4" s="499"/>
      <c r="J4" s="499"/>
      <c r="K4" s="499"/>
      <c r="L4" s="499"/>
      <c r="M4" s="499"/>
      <c r="N4" s="499"/>
      <c r="O4" s="499"/>
      <c r="P4" s="499"/>
      <c r="Q4" s="499"/>
      <c r="R4" s="499"/>
      <c r="S4" s="499"/>
      <c r="T4" s="499"/>
      <c r="U4" s="499"/>
      <c r="V4" s="499"/>
      <c r="W4" s="499"/>
      <c r="X4" s="499"/>
      <c r="Y4" s="499"/>
      <c r="Z4" s="499"/>
      <c r="AA4" s="499"/>
      <c r="AB4" s="499"/>
      <c r="AC4" s="499"/>
      <c r="AD4" s="499"/>
      <c r="AE4" s="100"/>
      <c r="AF4" s="41"/>
      <c r="AG4" s="100"/>
      <c r="AH4" s="41"/>
      <c r="AI4" s="100"/>
      <c r="AJ4" s="41"/>
      <c r="AK4" s="100"/>
      <c r="AL4" s="41"/>
      <c r="AM4" s="100"/>
      <c r="AN4" s="41"/>
      <c r="AO4" s="100"/>
      <c r="AP4" s="41"/>
      <c r="AQ4" s="100"/>
      <c r="AR4" s="279"/>
      <c r="AS4" s="100"/>
      <c r="AT4" s="41"/>
      <c r="AU4" s="100"/>
      <c r="AV4" s="41"/>
      <c r="AW4" s="100"/>
      <c r="AX4" s="41"/>
    </row>
    <row r="5" spans="1:1010" s="2" customFormat="1" x14ac:dyDescent="0.2">
      <c r="B5" s="3"/>
      <c r="C5" s="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278"/>
      <c r="R5" s="278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278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</row>
    <row r="6" spans="1:1010" s="3" customFormat="1" ht="24.75" customHeight="1" x14ac:dyDescent="0.25">
      <c r="A6" s="501" t="s">
        <v>63</v>
      </c>
      <c r="B6" s="396" t="s">
        <v>79</v>
      </c>
      <c r="C6" s="385" t="s">
        <v>4</v>
      </c>
      <c r="D6" s="386"/>
      <c r="E6" s="386"/>
      <c r="F6" s="387"/>
      <c r="G6" s="385" t="s">
        <v>122</v>
      </c>
      <c r="H6" s="386"/>
      <c r="I6" s="386"/>
      <c r="J6" s="387"/>
      <c r="K6" s="385" t="s">
        <v>48</v>
      </c>
      <c r="L6" s="386"/>
      <c r="M6" s="386"/>
      <c r="N6" s="387"/>
      <c r="O6" s="506" t="s">
        <v>126</v>
      </c>
      <c r="P6" s="507"/>
      <c r="Q6" s="395" t="s">
        <v>125</v>
      </c>
      <c r="R6" s="395"/>
      <c r="S6" s="395"/>
      <c r="T6" s="395"/>
      <c r="U6" s="395"/>
      <c r="V6" s="395"/>
      <c r="W6" s="395"/>
      <c r="X6" s="395"/>
      <c r="Y6" s="395"/>
      <c r="Z6" s="395"/>
      <c r="AA6" s="395"/>
      <c r="AB6" s="395"/>
      <c r="AC6" s="506" t="s">
        <v>156</v>
      </c>
      <c r="AD6" s="507"/>
      <c r="AE6" s="395" t="s">
        <v>135</v>
      </c>
      <c r="AF6" s="395"/>
      <c r="AG6" s="395"/>
      <c r="AH6" s="395"/>
      <c r="AI6" s="395"/>
      <c r="AJ6" s="395"/>
      <c r="AK6" s="395"/>
      <c r="AL6" s="395"/>
      <c r="AM6" s="395"/>
      <c r="AN6" s="395"/>
      <c r="AO6" s="395"/>
      <c r="AP6" s="395"/>
      <c r="AQ6" s="450" t="s">
        <v>127</v>
      </c>
      <c r="AR6" s="451"/>
      <c r="AS6" s="451"/>
      <c r="AT6" s="451"/>
      <c r="AU6" s="451"/>
      <c r="AV6" s="451"/>
      <c r="AW6" s="451"/>
      <c r="AX6" s="452"/>
    </row>
    <row r="7" spans="1:1010" s="3" customFormat="1" ht="24.75" customHeight="1" x14ac:dyDescent="0.25">
      <c r="A7" s="502"/>
      <c r="B7" s="483"/>
      <c r="C7" s="467"/>
      <c r="D7" s="500"/>
      <c r="E7" s="500"/>
      <c r="F7" s="468"/>
      <c r="G7" s="467"/>
      <c r="H7" s="500"/>
      <c r="I7" s="500"/>
      <c r="J7" s="468"/>
      <c r="K7" s="467"/>
      <c r="L7" s="500"/>
      <c r="M7" s="500"/>
      <c r="N7" s="468"/>
      <c r="O7" s="508"/>
      <c r="P7" s="509"/>
      <c r="Q7" s="508" t="s">
        <v>3</v>
      </c>
      <c r="R7" s="509"/>
      <c r="S7" s="395" t="s">
        <v>80</v>
      </c>
      <c r="T7" s="395"/>
      <c r="U7" s="395"/>
      <c r="V7" s="395"/>
      <c r="W7" s="395"/>
      <c r="X7" s="395"/>
      <c r="Y7" s="395"/>
      <c r="Z7" s="395"/>
      <c r="AA7" s="395"/>
      <c r="AB7" s="395"/>
      <c r="AC7" s="508"/>
      <c r="AD7" s="509"/>
      <c r="AE7" s="508" t="s">
        <v>3</v>
      </c>
      <c r="AF7" s="509"/>
      <c r="AG7" s="395" t="s">
        <v>80</v>
      </c>
      <c r="AH7" s="395"/>
      <c r="AI7" s="395"/>
      <c r="AJ7" s="395"/>
      <c r="AK7" s="395"/>
      <c r="AL7" s="395"/>
      <c r="AM7" s="395"/>
      <c r="AN7" s="395"/>
      <c r="AO7" s="395"/>
      <c r="AP7" s="395"/>
      <c r="AQ7" s="510" t="s">
        <v>3</v>
      </c>
      <c r="AR7" s="510"/>
      <c r="AS7" s="450" t="s">
        <v>80</v>
      </c>
      <c r="AT7" s="451"/>
      <c r="AU7" s="451"/>
      <c r="AV7" s="451"/>
      <c r="AW7" s="451"/>
      <c r="AX7" s="452"/>
    </row>
    <row r="8" spans="1:1010" s="2" customFormat="1" ht="27" customHeight="1" x14ac:dyDescent="0.2">
      <c r="A8" s="502"/>
      <c r="B8" s="483"/>
      <c r="C8" s="467"/>
      <c r="D8" s="500"/>
      <c r="E8" s="500"/>
      <c r="F8" s="468"/>
      <c r="G8" s="469"/>
      <c r="H8" s="470"/>
      <c r="I8" s="470"/>
      <c r="J8" s="505"/>
      <c r="K8" s="469"/>
      <c r="L8" s="470"/>
      <c r="M8" s="470"/>
      <c r="N8" s="505"/>
      <c r="O8" s="508"/>
      <c r="P8" s="509"/>
      <c r="Q8" s="508"/>
      <c r="R8" s="509"/>
      <c r="S8" s="395"/>
      <c r="T8" s="395"/>
      <c r="U8" s="395"/>
      <c r="V8" s="395"/>
      <c r="W8" s="395"/>
      <c r="X8" s="395"/>
      <c r="Y8" s="395"/>
      <c r="Z8" s="395"/>
      <c r="AA8" s="395"/>
      <c r="AB8" s="395"/>
      <c r="AC8" s="508"/>
      <c r="AD8" s="509"/>
      <c r="AE8" s="508"/>
      <c r="AF8" s="509"/>
      <c r="AG8" s="395"/>
      <c r="AH8" s="395"/>
      <c r="AI8" s="395"/>
      <c r="AJ8" s="395"/>
      <c r="AK8" s="395"/>
      <c r="AL8" s="395"/>
      <c r="AM8" s="395"/>
      <c r="AN8" s="395"/>
      <c r="AO8" s="395"/>
      <c r="AP8" s="395"/>
      <c r="AQ8" s="510"/>
      <c r="AR8" s="510"/>
      <c r="AS8" s="456" t="s">
        <v>128</v>
      </c>
      <c r="AT8" s="457"/>
      <c r="AU8" s="457"/>
      <c r="AV8" s="458"/>
      <c r="AW8" s="513" t="s">
        <v>136</v>
      </c>
      <c r="AX8" s="514"/>
    </row>
    <row r="9" spans="1:1010" s="2" customFormat="1" ht="126" customHeight="1" x14ac:dyDescent="0.2">
      <c r="A9" s="502"/>
      <c r="B9" s="483"/>
      <c r="C9" s="504" t="s">
        <v>38</v>
      </c>
      <c r="D9" s="504"/>
      <c r="E9" s="428" t="s">
        <v>121</v>
      </c>
      <c r="F9" s="429"/>
      <c r="G9" s="428" t="s">
        <v>38</v>
      </c>
      <c r="H9" s="429"/>
      <c r="I9" s="428" t="s">
        <v>121</v>
      </c>
      <c r="J9" s="429"/>
      <c r="K9" s="428" t="s">
        <v>38</v>
      </c>
      <c r="L9" s="429"/>
      <c r="M9" s="428" t="s">
        <v>121</v>
      </c>
      <c r="N9" s="429"/>
      <c r="O9" s="453"/>
      <c r="P9" s="454"/>
      <c r="Q9" s="453"/>
      <c r="R9" s="454"/>
      <c r="S9" s="453" t="s">
        <v>123</v>
      </c>
      <c r="T9" s="454"/>
      <c r="U9" s="428" t="s">
        <v>134</v>
      </c>
      <c r="V9" s="429"/>
      <c r="W9" s="428" t="s">
        <v>124</v>
      </c>
      <c r="X9" s="429"/>
      <c r="Y9" s="428" t="s">
        <v>154</v>
      </c>
      <c r="Z9" s="429"/>
      <c r="AA9" s="428" t="s">
        <v>155</v>
      </c>
      <c r="AB9" s="429"/>
      <c r="AC9" s="453"/>
      <c r="AD9" s="454"/>
      <c r="AE9" s="453"/>
      <c r="AF9" s="454"/>
      <c r="AG9" s="453" t="s">
        <v>123</v>
      </c>
      <c r="AH9" s="454"/>
      <c r="AI9" s="428" t="s">
        <v>134</v>
      </c>
      <c r="AJ9" s="429"/>
      <c r="AK9" s="428" t="s">
        <v>124</v>
      </c>
      <c r="AL9" s="429"/>
      <c r="AM9" s="428" t="s">
        <v>154</v>
      </c>
      <c r="AN9" s="429"/>
      <c r="AO9" s="428" t="s">
        <v>155</v>
      </c>
      <c r="AP9" s="429"/>
      <c r="AQ9" s="510"/>
      <c r="AR9" s="510"/>
      <c r="AS9" s="511" t="s">
        <v>129</v>
      </c>
      <c r="AT9" s="512"/>
      <c r="AU9" s="511" t="s">
        <v>157</v>
      </c>
      <c r="AV9" s="512"/>
      <c r="AW9" s="515"/>
      <c r="AX9" s="516"/>
    </row>
    <row r="10" spans="1:1010" s="2" customFormat="1" ht="16.5" customHeight="1" x14ac:dyDescent="0.2">
      <c r="A10" s="503"/>
      <c r="B10" s="484"/>
      <c r="C10" s="116">
        <v>2017</v>
      </c>
      <c r="D10" s="116">
        <v>2018</v>
      </c>
      <c r="E10" s="116">
        <v>2017</v>
      </c>
      <c r="F10" s="116">
        <v>2018</v>
      </c>
      <c r="G10" s="116">
        <v>2017</v>
      </c>
      <c r="H10" s="116">
        <v>2018</v>
      </c>
      <c r="I10" s="116">
        <v>2017</v>
      </c>
      <c r="J10" s="116">
        <v>2018</v>
      </c>
      <c r="K10" s="116">
        <v>2017</v>
      </c>
      <c r="L10" s="116">
        <v>2018</v>
      </c>
      <c r="M10" s="116">
        <v>2017</v>
      </c>
      <c r="N10" s="116">
        <v>2018</v>
      </c>
      <c r="O10" s="116">
        <v>2017</v>
      </c>
      <c r="P10" s="116">
        <v>2018</v>
      </c>
      <c r="Q10" s="116">
        <v>2017</v>
      </c>
      <c r="R10" s="116">
        <v>2018</v>
      </c>
      <c r="S10" s="116">
        <v>2017</v>
      </c>
      <c r="T10" s="116">
        <v>2018</v>
      </c>
      <c r="U10" s="116">
        <v>2017</v>
      </c>
      <c r="V10" s="116">
        <v>2018</v>
      </c>
      <c r="W10" s="116">
        <v>2017</v>
      </c>
      <c r="X10" s="116">
        <v>2018</v>
      </c>
      <c r="Y10" s="116">
        <v>2017</v>
      </c>
      <c r="Z10" s="116">
        <v>2018</v>
      </c>
      <c r="AA10" s="116">
        <v>2017</v>
      </c>
      <c r="AB10" s="116">
        <v>2018</v>
      </c>
      <c r="AC10" s="116">
        <v>2017</v>
      </c>
      <c r="AD10" s="116">
        <v>2018</v>
      </c>
      <c r="AE10" s="116">
        <v>2017</v>
      </c>
      <c r="AF10" s="116">
        <v>2018</v>
      </c>
      <c r="AG10" s="116">
        <v>2017</v>
      </c>
      <c r="AH10" s="116">
        <v>2018</v>
      </c>
      <c r="AI10" s="116">
        <v>2017</v>
      </c>
      <c r="AJ10" s="116">
        <v>2018</v>
      </c>
      <c r="AK10" s="116">
        <v>2017</v>
      </c>
      <c r="AL10" s="116">
        <v>2018</v>
      </c>
      <c r="AM10" s="116">
        <v>2017</v>
      </c>
      <c r="AN10" s="116">
        <v>2018</v>
      </c>
      <c r="AO10" s="116">
        <v>2017</v>
      </c>
      <c r="AP10" s="116">
        <v>2018</v>
      </c>
      <c r="AQ10" s="116">
        <v>2017</v>
      </c>
      <c r="AR10" s="116">
        <v>2018</v>
      </c>
      <c r="AS10" s="116">
        <v>2017</v>
      </c>
      <c r="AT10" s="116">
        <v>2018</v>
      </c>
      <c r="AU10" s="116">
        <v>2017</v>
      </c>
      <c r="AV10" s="116">
        <v>2018</v>
      </c>
      <c r="AW10" s="116">
        <v>2017</v>
      </c>
      <c r="AX10" s="116">
        <v>2018</v>
      </c>
    </row>
    <row r="11" spans="1:1010" s="131" customFormat="1" ht="15" customHeight="1" x14ac:dyDescent="0.2">
      <c r="A11" s="117">
        <v>1</v>
      </c>
      <c r="B11" s="23">
        <v>2</v>
      </c>
      <c r="C11" s="118">
        <v>3</v>
      </c>
      <c r="D11" s="29">
        <v>4</v>
      </c>
      <c r="E11" s="29">
        <v>5</v>
      </c>
      <c r="F11" s="24">
        <v>6</v>
      </c>
      <c r="G11" s="24">
        <v>7</v>
      </c>
      <c r="H11" s="24">
        <v>8</v>
      </c>
      <c r="I11" s="24">
        <v>9</v>
      </c>
      <c r="J11" s="24">
        <v>10</v>
      </c>
      <c r="K11" s="24">
        <v>11</v>
      </c>
      <c r="L11" s="24">
        <v>12</v>
      </c>
      <c r="M11" s="24">
        <v>13</v>
      </c>
      <c r="N11" s="24">
        <v>14</v>
      </c>
      <c r="O11" s="24">
        <v>15</v>
      </c>
      <c r="P11" s="24">
        <v>16</v>
      </c>
      <c r="Q11" s="24">
        <v>17</v>
      </c>
      <c r="R11" s="24">
        <v>18</v>
      </c>
      <c r="S11" s="24">
        <v>19</v>
      </c>
      <c r="T11" s="24">
        <v>20</v>
      </c>
      <c r="U11" s="24">
        <v>21</v>
      </c>
      <c r="V11" s="24">
        <v>22</v>
      </c>
      <c r="W11" s="24">
        <v>23</v>
      </c>
      <c r="X11" s="24">
        <v>24</v>
      </c>
      <c r="Y11" s="24">
        <v>25</v>
      </c>
      <c r="Z11" s="24">
        <v>26</v>
      </c>
      <c r="AA11" s="24">
        <v>27</v>
      </c>
      <c r="AB11" s="24">
        <v>28</v>
      </c>
      <c r="AC11" s="24">
        <v>29</v>
      </c>
      <c r="AD11" s="24">
        <v>30</v>
      </c>
      <c r="AE11" s="24">
        <v>31</v>
      </c>
      <c r="AF11" s="24">
        <v>32</v>
      </c>
      <c r="AG11" s="24">
        <v>33</v>
      </c>
      <c r="AH11" s="24">
        <v>34</v>
      </c>
      <c r="AI11" s="24">
        <v>35</v>
      </c>
      <c r="AJ11" s="24">
        <v>36</v>
      </c>
      <c r="AK11" s="24">
        <v>37</v>
      </c>
      <c r="AL11" s="24">
        <v>38</v>
      </c>
      <c r="AM11" s="24">
        <v>39</v>
      </c>
      <c r="AN11" s="24">
        <v>40</v>
      </c>
      <c r="AO11" s="24">
        <v>41</v>
      </c>
      <c r="AP11" s="24">
        <v>42</v>
      </c>
      <c r="AQ11" s="24">
        <v>43</v>
      </c>
      <c r="AR11" s="24">
        <v>44</v>
      </c>
      <c r="AS11" s="24">
        <v>45</v>
      </c>
      <c r="AT11" s="24">
        <v>46</v>
      </c>
      <c r="AU11" s="24">
        <v>47</v>
      </c>
      <c r="AV11" s="24">
        <v>48</v>
      </c>
      <c r="AW11" s="24">
        <v>49</v>
      </c>
      <c r="AX11" s="24">
        <v>50</v>
      </c>
    </row>
    <row r="12" spans="1:1010" s="2" customFormat="1" ht="15" customHeight="1" x14ac:dyDescent="0.25">
      <c r="A12" s="17">
        <v>1</v>
      </c>
      <c r="B12" s="138" t="s">
        <v>185</v>
      </c>
      <c r="C12" s="207">
        <v>1115</v>
      </c>
      <c r="D12" s="175">
        <v>1470</v>
      </c>
      <c r="E12" s="175">
        <v>810</v>
      </c>
      <c r="F12" s="176">
        <v>925</v>
      </c>
      <c r="G12" s="176">
        <v>1222</v>
      </c>
      <c r="H12" s="176">
        <v>1114</v>
      </c>
      <c r="I12" s="176">
        <v>1144</v>
      </c>
      <c r="J12" s="176">
        <v>1005</v>
      </c>
      <c r="K12" s="176">
        <v>3229</v>
      </c>
      <c r="L12" s="176">
        <v>5228</v>
      </c>
      <c r="M12" s="176">
        <v>2453</v>
      </c>
      <c r="N12" s="176">
        <v>3536</v>
      </c>
      <c r="O12" s="176">
        <v>596</v>
      </c>
      <c r="P12" s="176">
        <v>601</v>
      </c>
      <c r="Q12" s="176">
        <v>1538</v>
      </c>
      <c r="R12" s="176">
        <v>2188</v>
      </c>
      <c r="S12" s="176">
        <v>116</v>
      </c>
      <c r="T12" s="176">
        <v>39</v>
      </c>
      <c r="U12" s="176">
        <v>24</v>
      </c>
      <c r="V12" s="176">
        <v>628</v>
      </c>
      <c r="W12" s="176">
        <v>746</v>
      </c>
      <c r="X12" s="176">
        <v>701</v>
      </c>
      <c r="Y12" s="176">
        <v>522</v>
      </c>
      <c r="Z12" s="176">
        <v>636</v>
      </c>
      <c r="AA12" s="176">
        <v>130</v>
      </c>
      <c r="AB12" s="176">
        <v>184</v>
      </c>
      <c r="AC12" s="176">
        <v>137</v>
      </c>
      <c r="AD12" s="176">
        <v>141</v>
      </c>
      <c r="AE12" s="176">
        <v>831</v>
      </c>
      <c r="AF12" s="176">
        <v>887</v>
      </c>
      <c r="AG12" s="176">
        <v>58</v>
      </c>
      <c r="AH12" s="176">
        <v>18</v>
      </c>
      <c r="AI12" s="176">
        <v>24</v>
      </c>
      <c r="AJ12" s="176">
        <v>0</v>
      </c>
      <c r="AK12" s="176">
        <v>492</v>
      </c>
      <c r="AL12" s="176">
        <v>537</v>
      </c>
      <c r="AM12" s="176">
        <v>242</v>
      </c>
      <c r="AN12" s="176">
        <v>297</v>
      </c>
      <c r="AO12" s="176">
        <v>15</v>
      </c>
      <c r="AP12" s="176">
        <v>35</v>
      </c>
      <c r="AQ12" s="176">
        <v>1750</v>
      </c>
      <c r="AR12" s="176">
        <v>1810</v>
      </c>
      <c r="AS12" s="176">
        <v>1097</v>
      </c>
      <c r="AT12" s="176">
        <v>1096</v>
      </c>
      <c r="AU12" s="176">
        <v>280</v>
      </c>
      <c r="AV12" s="176">
        <v>395</v>
      </c>
      <c r="AW12" s="176">
        <v>373</v>
      </c>
      <c r="AX12" s="176">
        <v>319</v>
      </c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  <c r="IR12" s="67"/>
      <c r="IS12" s="67"/>
      <c r="IT12" s="67"/>
      <c r="IU12" s="67"/>
      <c r="IV12" s="67"/>
      <c r="IW12" s="67"/>
      <c r="IX12" s="67"/>
      <c r="IY12" s="67"/>
      <c r="IZ12" s="67"/>
      <c r="JA12" s="67"/>
      <c r="JB12" s="67"/>
      <c r="JC12" s="67"/>
      <c r="JD12" s="67"/>
      <c r="JE12" s="67"/>
      <c r="JF12" s="67"/>
      <c r="JG12" s="67"/>
      <c r="JH12" s="67"/>
      <c r="JI12" s="67"/>
      <c r="JJ12" s="67"/>
      <c r="JK12" s="67"/>
      <c r="JL12" s="67"/>
      <c r="JM12" s="67"/>
      <c r="JN12" s="67"/>
      <c r="JO12" s="67"/>
      <c r="JP12" s="67"/>
      <c r="JQ12" s="67"/>
      <c r="JR12" s="67"/>
      <c r="JS12" s="67"/>
      <c r="JT12" s="67"/>
      <c r="JU12" s="67"/>
      <c r="JV12" s="67"/>
      <c r="JW12" s="67"/>
      <c r="JX12" s="67"/>
      <c r="JY12" s="67"/>
      <c r="JZ12" s="67"/>
      <c r="KA12" s="67"/>
      <c r="KB12" s="67"/>
      <c r="KC12" s="67"/>
      <c r="KD12" s="67"/>
      <c r="KE12" s="67"/>
      <c r="KF12" s="67"/>
      <c r="KG12" s="67"/>
      <c r="KH12" s="67"/>
      <c r="KI12" s="67"/>
      <c r="KJ12" s="67"/>
      <c r="KK12" s="67"/>
      <c r="KL12" s="67"/>
      <c r="KM12" s="67"/>
      <c r="KN12" s="67"/>
      <c r="KO12" s="67"/>
      <c r="KP12" s="67"/>
      <c r="KQ12" s="67"/>
      <c r="KR12" s="67"/>
      <c r="KS12" s="67"/>
      <c r="KT12" s="67"/>
      <c r="KU12" s="67"/>
      <c r="KV12" s="67"/>
      <c r="KW12" s="67"/>
      <c r="KX12" s="67"/>
      <c r="KY12" s="67"/>
      <c r="KZ12" s="67"/>
      <c r="LA12" s="67"/>
      <c r="LB12" s="67"/>
      <c r="LC12" s="67"/>
      <c r="LD12" s="67"/>
      <c r="LE12" s="67"/>
      <c r="LF12" s="67"/>
      <c r="LG12" s="67"/>
      <c r="LH12" s="67"/>
      <c r="LI12" s="67"/>
      <c r="LJ12" s="67"/>
      <c r="LK12" s="67"/>
      <c r="LL12" s="67"/>
      <c r="LM12" s="67"/>
      <c r="LN12" s="67"/>
      <c r="LO12" s="67"/>
      <c r="LP12" s="67"/>
      <c r="LQ12" s="67"/>
      <c r="LR12" s="67"/>
      <c r="LS12" s="67"/>
      <c r="LT12" s="67"/>
      <c r="LU12" s="67"/>
      <c r="LV12" s="67"/>
      <c r="LW12" s="67"/>
      <c r="LX12" s="67"/>
      <c r="LY12" s="67"/>
      <c r="LZ12" s="67"/>
      <c r="MA12" s="67"/>
      <c r="MB12" s="67"/>
      <c r="MC12" s="67"/>
      <c r="MD12" s="67"/>
      <c r="ME12" s="67"/>
      <c r="MF12" s="67"/>
      <c r="MG12" s="67"/>
      <c r="MH12" s="67"/>
      <c r="MI12" s="67"/>
      <c r="MJ12" s="67"/>
      <c r="MK12" s="67"/>
      <c r="ML12" s="67"/>
      <c r="MM12" s="67"/>
      <c r="MN12" s="67"/>
      <c r="MO12" s="67"/>
      <c r="MP12" s="67"/>
      <c r="MQ12" s="67"/>
      <c r="MR12" s="67"/>
      <c r="MS12" s="67"/>
      <c r="MT12" s="67"/>
      <c r="MU12" s="67"/>
      <c r="MV12" s="67"/>
      <c r="MW12" s="67"/>
      <c r="MX12" s="67"/>
      <c r="MY12" s="67"/>
      <c r="MZ12" s="67"/>
      <c r="NA12" s="67"/>
      <c r="NB12" s="67"/>
      <c r="NC12" s="67"/>
      <c r="ND12" s="67"/>
      <c r="NE12" s="67"/>
      <c r="NF12" s="67"/>
      <c r="NG12" s="67"/>
      <c r="NH12" s="67"/>
      <c r="NI12" s="67"/>
      <c r="NJ12" s="67"/>
      <c r="NK12" s="67"/>
      <c r="NL12" s="67"/>
      <c r="NM12" s="67"/>
      <c r="NN12" s="67"/>
      <c r="NO12" s="67"/>
      <c r="NP12" s="67"/>
      <c r="NQ12" s="67"/>
      <c r="NR12" s="67"/>
      <c r="NS12" s="67"/>
      <c r="NT12" s="67"/>
      <c r="NU12" s="67"/>
      <c r="NV12" s="67"/>
      <c r="NW12" s="67"/>
      <c r="NX12" s="67"/>
      <c r="NY12" s="67"/>
      <c r="NZ12" s="67"/>
      <c r="OA12" s="67"/>
      <c r="OB12" s="67"/>
      <c r="OC12" s="67"/>
      <c r="OD12" s="67"/>
      <c r="OE12" s="67"/>
      <c r="OF12" s="67"/>
      <c r="OG12" s="67"/>
      <c r="OH12" s="67"/>
      <c r="OI12" s="67"/>
      <c r="OJ12" s="67"/>
      <c r="OK12" s="67"/>
      <c r="OL12" s="67"/>
      <c r="OM12" s="67"/>
      <c r="ON12" s="67"/>
      <c r="OO12" s="67"/>
      <c r="OP12" s="67"/>
      <c r="OQ12" s="67"/>
      <c r="OR12" s="67"/>
      <c r="OS12" s="67"/>
      <c r="OT12" s="67"/>
      <c r="OU12" s="67"/>
      <c r="OV12" s="67"/>
      <c r="OW12" s="67"/>
      <c r="OX12" s="67"/>
      <c r="OY12" s="67"/>
      <c r="OZ12" s="67"/>
      <c r="PA12" s="67"/>
      <c r="PB12" s="67"/>
      <c r="PC12" s="67"/>
      <c r="PD12" s="67"/>
      <c r="PE12" s="67"/>
      <c r="PF12" s="67"/>
      <c r="PG12" s="67"/>
      <c r="PH12" s="67"/>
      <c r="PI12" s="67"/>
      <c r="PJ12" s="67"/>
      <c r="PK12" s="67"/>
      <c r="PL12" s="67"/>
      <c r="PM12" s="67"/>
      <c r="PN12" s="67"/>
      <c r="PO12" s="67"/>
      <c r="PP12" s="67"/>
      <c r="PQ12" s="67"/>
      <c r="PR12" s="67"/>
      <c r="PS12" s="67"/>
      <c r="PT12" s="67"/>
      <c r="PU12" s="67"/>
      <c r="PV12" s="67"/>
      <c r="PW12" s="67"/>
      <c r="PX12" s="67"/>
      <c r="PY12" s="67"/>
      <c r="PZ12" s="67"/>
      <c r="QA12" s="67"/>
      <c r="QB12" s="67"/>
      <c r="QC12" s="67"/>
      <c r="QD12" s="67"/>
      <c r="QE12" s="67"/>
      <c r="QF12" s="67"/>
      <c r="QG12" s="67"/>
      <c r="QH12" s="67"/>
      <c r="QI12" s="67"/>
      <c r="QJ12" s="67"/>
      <c r="QK12" s="67"/>
      <c r="QL12" s="67"/>
      <c r="QM12" s="67"/>
      <c r="QN12" s="67"/>
      <c r="QO12" s="67"/>
      <c r="QP12" s="67"/>
      <c r="QQ12" s="67"/>
      <c r="QR12" s="67"/>
      <c r="QS12" s="67"/>
      <c r="QT12" s="67"/>
      <c r="QU12" s="67"/>
      <c r="QV12" s="67"/>
      <c r="QW12" s="67"/>
      <c r="QX12" s="67"/>
      <c r="QY12" s="67"/>
      <c r="QZ12" s="67"/>
      <c r="RA12" s="67"/>
      <c r="RB12" s="67"/>
      <c r="RC12" s="67"/>
      <c r="RD12" s="67"/>
      <c r="RE12" s="67"/>
      <c r="RF12" s="67"/>
      <c r="RG12" s="67"/>
      <c r="RH12" s="67"/>
      <c r="RI12" s="67"/>
      <c r="RJ12" s="67"/>
      <c r="RK12" s="67"/>
      <c r="RL12" s="67"/>
      <c r="RM12" s="67"/>
      <c r="RN12" s="67"/>
      <c r="RO12" s="67"/>
      <c r="RP12" s="67"/>
      <c r="RQ12" s="67"/>
      <c r="RR12" s="67"/>
      <c r="RS12" s="67"/>
      <c r="RT12" s="67"/>
      <c r="RU12" s="67"/>
      <c r="RV12" s="67"/>
      <c r="RW12" s="67"/>
      <c r="RX12" s="67"/>
      <c r="RY12" s="67"/>
      <c r="RZ12" s="67"/>
      <c r="SA12" s="67"/>
      <c r="SB12" s="67"/>
      <c r="SC12" s="67"/>
      <c r="SD12" s="67"/>
      <c r="SE12" s="67"/>
      <c r="SF12" s="67"/>
      <c r="SG12" s="67"/>
      <c r="SH12" s="67"/>
      <c r="SI12" s="67"/>
      <c r="SJ12" s="67"/>
      <c r="SK12" s="67"/>
      <c r="SL12" s="67"/>
      <c r="SM12" s="67"/>
      <c r="SN12" s="67"/>
      <c r="SO12" s="67"/>
      <c r="SP12" s="67"/>
      <c r="SQ12" s="67"/>
      <c r="SR12" s="67"/>
      <c r="SS12" s="67"/>
      <c r="ST12" s="67"/>
      <c r="SU12" s="67"/>
      <c r="SV12" s="67"/>
      <c r="SW12" s="67"/>
      <c r="SX12" s="67"/>
      <c r="SY12" s="67"/>
      <c r="SZ12" s="67"/>
      <c r="TA12" s="67"/>
      <c r="TB12" s="67"/>
      <c r="TC12" s="67"/>
      <c r="TD12" s="67"/>
      <c r="TE12" s="67"/>
      <c r="TF12" s="67"/>
      <c r="TG12" s="67"/>
      <c r="TH12" s="67"/>
      <c r="TI12" s="67"/>
      <c r="TJ12" s="67"/>
      <c r="TK12" s="67"/>
      <c r="TL12" s="67"/>
      <c r="TM12" s="67"/>
      <c r="TN12" s="67"/>
      <c r="TO12" s="67"/>
      <c r="TP12" s="67"/>
      <c r="TQ12" s="67"/>
      <c r="TR12" s="67"/>
      <c r="TS12" s="67"/>
      <c r="TT12" s="67"/>
      <c r="TU12" s="67"/>
      <c r="TV12" s="67"/>
      <c r="TW12" s="67"/>
      <c r="TX12" s="67"/>
      <c r="TY12" s="67"/>
      <c r="TZ12" s="67"/>
      <c r="UA12" s="67"/>
      <c r="UB12" s="67"/>
      <c r="UC12" s="67"/>
      <c r="UD12" s="67"/>
      <c r="UE12" s="67"/>
      <c r="UF12" s="67"/>
      <c r="UG12" s="67"/>
      <c r="UH12" s="67"/>
      <c r="UI12" s="67"/>
      <c r="UJ12" s="67"/>
      <c r="UK12" s="67"/>
      <c r="UL12" s="67"/>
      <c r="UM12" s="67"/>
      <c r="UN12" s="67"/>
      <c r="UO12" s="67"/>
      <c r="UP12" s="67"/>
      <c r="UQ12" s="67"/>
      <c r="UR12" s="67"/>
      <c r="US12" s="67"/>
      <c r="UT12" s="67"/>
      <c r="UU12" s="67"/>
      <c r="UV12" s="67"/>
      <c r="UW12" s="67"/>
      <c r="UX12" s="67"/>
      <c r="UY12" s="67"/>
      <c r="UZ12" s="67"/>
      <c r="VA12" s="67"/>
      <c r="VB12" s="67"/>
      <c r="VC12" s="67"/>
      <c r="VD12" s="67"/>
      <c r="VE12" s="67"/>
      <c r="VF12" s="67"/>
      <c r="VG12" s="67"/>
      <c r="VH12" s="67"/>
      <c r="VI12" s="67"/>
      <c r="VJ12" s="67"/>
      <c r="VK12" s="67"/>
      <c r="VL12" s="67"/>
      <c r="VM12" s="67"/>
      <c r="VN12" s="67"/>
      <c r="VO12" s="67"/>
      <c r="VP12" s="67"/>
      <c r="VQ12" s="67"/>
      <c r="VR12" s="67"/>
      <c r="VS12" s="67"/>
      <c r="VT12" s="67"/>
      <c r="VU12" s="67"/>
      <c r="VV12" s="67"/>
      <c r="VW12" s="67"/>
      <c r="VX12" s="67"/>
      <c r="VY12" s="67"/>
      <c r="VZ12" s="67"/>
      <c r="WA12" s="67"/>
      <c r="WB12" s="67"/>
      <c r="WC12" s="67"/>
      <c r="WD12" s="67"/>
      <c r="WE12" s="67"/>
      <c r="WF12" s="67"/>
      <c r="WG12" s="67"/>
      <c r="WH12" s="67"/>
      <c r="WI12" s="67"/>
      <c r="WJ12" s="67"/>
      <c r="WK12" s="67"/>
      <c r="WL12" s="67"/>
      <c r="WM12" s="67"/>
      <c r="WN12" s="67"/>
      <c r="WO12" s="67"/>
      <c r="WP12" s="67"/>
      <c r="WQ12" s="67"/>
      <c r="WR12" s="67"/>
      <c r="WS12" s="67"/>
      <c r="WT12" s="67"/>
      <c r="WU12" s="67"/>
      <c r="WV12" s="67"/>
      <c r="WW12" s="67"/>
      <c r="WX12" s="67"/>
      <c r="WY12" s="67"/>
      <c r="WZ12" s="67"/>
      <c r="XA12" s="67"/>
      <c r="XB12" s="67"/>
      <c r="XC12" s="67"/>
      <c r="XD12" s="67"/>
      <c r="XE12" s="67"/>
      <c r="XF12" s="67"/>
      <c r="XG12" s="67"/>
      <c r="XH12" s="67"/>
      <c r="XI12" s="67"/>
      <c r="XJ12" s="67"/>
      <c r="XK12" s="67"/>
      <c r="XL12" s="67"/>
      <c r="XM12" s="67"/>
      <c r="XN12" s="67"/>
      <c r="XO12" s="67"/>
      <c r="XP12" s="67"/>
      <c r="XQ12" s="67"/>
      <c r="XR12" s="67"/>
      <c r="XS12" s="67"/>
      <c r="XT12" s="67"/>
      <c r="XU12" s="67"/>
      <c r="XV12" s="67"/>
      <c r="XW12" s="67"/>
      <c r="XX12" s="67"/>
      <c r="XY12" s="67"/>
      <c r="XZ12" s="67"/>
      <c r="YA12" s="67"/>
      <c r="YB12" s="67"/>
      <c r="YC12" s="67"/>
      <c r="YD12" s="67"/>
      <c r="YE12" s="67"/>
      <c r="YF12" s="67"/>
      <c r="YG12" s="67"/>
      <c r="YH12" s="67"/>
      <c r="YI12" s="67"/>
      <c r="YJ12" s="67"/>
      <c r="YK12" s="67"/>
      <c r="YL12" s="67"/>
      <c r="YM12" s="67"/>
      <c r="YN12" s="67"/>
      <c r="YO12" s="67"/>
      <c r="YP12" s="67"/>
      <c r="YQ12" s="67"/>
      <c r="YR12" s="67"/>
      <c r="YS12" s="67"/>
      <c r="YT12" s="67"/>
      <c r="YU12" s="67"/>
      <c r="YV12" s="67"/>
      <c r="YW12" s="67"/>
      <c r="YX12" s="67"/>
      <c r="YY12" s="67"/>
      <c r="YZ12" s="67"/>
      <c r="ZA12" s="67"/>
      <c r="ZB12" s="67"/>
      <c r="ZC12" s="67"/>
      <c r="ZD12" s="67"/>
      <c r="ZE12" s="67"/>
      <c r="ZF12" s="67"/>
      <c r="ZG12" s="67"/>
      <c r="ZH12" s="67"/>
      <c r="ZI12" s="67"/>
      <c r="ZJ12" s="67"/>
      <c r="ZK12" s="67"/>
      <c r="ZL12" s="67"/>
      <c r="ZM12" s="67"/>
      <c r="ZN12" s="67"/>
      <c r="ZO12" s="67"/>
      <c r="ZP12" s="67"/>
      <c r="ZQ12" s="67"/>
      <c r="ZR12" s="67"/>
      <c r="ZS12" s="67"/>
      <c r="ZT12" s="67"/>
      <c r="ZU12" s="67"/>
      <c r="ZV12" s="67"/>
      <c r="ZW12" s="67"/>
      <c r="ZX12" s="67"/>
      <c r="ZY12" s="67"/>
      <c r="ZZ12" s="67"/>
      <c r="AAA12" s="67"/>
      <c r="AAB12" s="67"/>
      <c r="AAC12" s="67"/>
      <c r="AAD12" s="67"/>
      <c r="AAE12" s="67"/>
      <c r="AAF12" s="67"/>
      <c r="AAG12" s="67"/>
      <c r="AAH12" s="67"/>
      <c r="AAI12" s="67"/>
      <c r="AAJ12" s="67"/>
      <c r="AAK12" s="67"/>
      <c r="AAL12" s="67"/>
      <c r="AAM12" s="67"/>
      <c r="AAN12" s="67"/>
      <c r="AAO12" s="67"/>
      <c r="AAP12" s="67"/>
      <c r="AAQ12" s="67"/>
      <c r="AAR12" s="67"/>
      <c r="AAS12" s="67"/>
      <c r="AAT12" s="67"/>
      <c r="AAU12" s="67"/>
      <c r="AAV12" s="67"/>
      <c r="AAW12" s="67"/>
      <c r="AAX12" s="67"/>
      <c r="AAY12" s="67"/>
      <c r="AAZ12" s="67"/>
      <c r="ABA12" s="67"/>
      <c r="ABB12" s="67"/>
      <c r="ABC12" s="67"/>
      <c r="ABD12" s="67"/>
      <c r="ABE12" s="67"/>
      <c r="ABF12" s="67"/>
      <c r="ABG12" s="67"/>
      <c r="ABH12" s="67"/>
      <c r="ABI12" s="67"/>
      <c r="ABJ12" s="67"/>
      <c r="ABK12" s="67"/>
      <c r="ABL12" s="67"/>
      <c r="ABM12" s="67"/>
      <c r="ABN12" s="67"/>
      <c r="ABO12" s="67"/>
      <c r="ABP12" s="67"/>
      <c r="ABQ12" s="67"/>
      <c r="ABR12" s="67"/>
      <c r="ABS12" s="67"/>
      <c r="ABT12" s="67"/>
      <c r="ABU12" s="67"/>
      <c r="ABV12" s="67"/>
      <c r="ABW12" s="67"/>
      <c r="ABX12" s="67"/>
      <c r="ABY12" s="67"/>
      <c r="ABZ12" s="67"/>
      <c r="ACA12" s="67"/>
      <c r="ACB12" s="67"/>
      <c r="ACC12" s="67"/>
      <c r="ACD12" s="67"/>
      <c r="ACE12" s="67"/>
      <c r="ACF12" s="67"/>
      <c r="ACG12" s="67"/>
      <c r="ACH12" s="67"/>
      <c r="ACI12" s="67"/>
      <c r="ACJ12" s="67"/>
      <c r="ACK12" s="67"/>
      <c r="ACL12" s="67"/>
      <c r="ACM12" s="67"/>
      <c r="ACN12" s="67"/>
      <c r="ACO12" s="67"/>
      <c r="ACP12" s="67"/>
      <c r="ACQ12" s="67"/>
      <c r="ACR12" s="67"/>
      <c r="ACS12" s="67"/>
      <c r="ACT12" s="67"/>
      <c r="ACU12" s="67"/>
      <c r="ACV12" s="67"/>
      <c r="ACW12" s="67"/>
      <c r="ACX12" s="67"/>
      <c r="ACY12" s="67"/>
      <c r="ACZ12" s="67"/>
      <c r="ADA12" s="67"/>
      <c r="ADB12" s="67"/>
      <c r="ADC12" s="67"/>
      <c r="ADD12" s="67"/>
      <c r="ADE12" s="67"/>
      <c r="ADF12" s="67"/>
      <c r="ADG12" s="67"/>
      <c r="ADH12" s="67"/>
      <c r="ADI12" s="67"/>
      <c r="ADJ12" s="67"/>
      <c r="ADK12" s="67"/>
      <c r="ADL12" s="67"/>
      <c r="ADM12" s="67"/>
      <c r="ADN12" s="67"/>
      <c r="ADO12" s="67"/>
      <c r="ADP12" s="67"/>
      <c r="ADQ12" s="67"/>
      <c r="ADR12" s="67"/>
      <c r="ADS12" s="67"/>
      <c r="ADT12" s="67"/>
      <c r="ADU12" s="67"/>
      <c r="ADV12" s="67"/>
      <c r="ADW12" s="67"/>
      <c r="ADX12" s="67"/>
      <c r="ADY12" s="67"/>
      <c r="ADZ12" s="67"/>
      <c r="AEA12" s="67"/>
      <c r="AEB12" s="67"/>
      <c r="AEC12" s="67"/>
      <c r="AED12" s="67"/>
      <c r="AEE12" s="67"/>
      <c r="AEF12" s="67"/>
      <c r="AEG12" s="67"/>
      <c r="AEH12" s="67"/>
      <c r="AEI12" s="67"/>
      <c r="AEJ12" s="67"/>
      <c r="AEK12" s="67"/>
      <c r="AEL12" s="67"/>
      <c r="AEM12" s="67"/>
      <c r="AEN12" s="67"/>
      <c r="AEO12" s="67"/>
      <c r="AEP12" s="67"/>
      <c r="AEQ12" s="67"/>
      <c r="AER12" s="67"/>
      <c r="AES12" s="67"/>
      <c r="AET12" s="67"/>
      <c r="AEU12" s="67"/>
      <c r="AEV12" s="67"/>
      <c r="AEW12" s="67"/>
      <c r="AEX12" s="67"/>
      <c r="AEY12" s="67"/>
      <c r="AEZ12" s="67"/>
      <c r="AFA12" s="67"/>
      <c r="AFB12" s="67"/>
      <c r="AFC12" s="67"/>
      <c r="AFD12" s="67"/>
      <c r="AFE12" s="67"/>
      <c r="AFF12" s="67"/>
      <c r="AFG12" s="67"/>
      <c r="AFH12" s="67"/>
      <c r="AFI12" s="67"/>
      <c r="AFJ12" s="67"/>
      <c r="AFK12" s="67"/>
      <c r="AFL12" s="67"/>
      <c r="AFM12" s="67"/>
      <c r="AFN12" s="67"/>
      <c r="AFO12" s="67"/>
      <c r="AFP12" s="67"/>
      <c r="AFQ12" s="67"/>
      <c r="AFR12" s="67"/>
      <c r="AFS12" s="67"/>
      <c r="AFT12" s="67"/>
      <c r="AFU12" s="67"/>
      <c r="AFV12" s="67"/>
      <c r="AFW12" s="67"/>
      <c r="AFX12" s="67"/>
      <c r="AFY12" s="67"/>
      <c r="AFZ12" s="67"/>
      <c r="AGA12" s="67"/>
      <c r="AGB12" s="67"/>
      <c r="AGC12" s="67"/>
      <c r="AGD12" s="67"/>
      <c r="AGE12" s="67"/>
      <c r="AGF12" s="67"/>
      <c r="AGG12" s="67"/>
      <c r="AGH12" s="67"/>
      <c r="AGI12" s="67"/>
      <c r="AGJ12" s="67"/>
      <c r="AGK12" s="67"/>
      <c r="AGL12" s="67"/>
      <c r="AGM12" s="67"/>
      <c r="AGN12" s="67"/>
      <c r="AGO12" s="67"/>
      <c r="AGP12" s="67"/>
      <c r="AGQ12" s="67"/>
      <c r="AGR12" s="67"/>
      <c r="AGS12" s="67"/>
      <c r="AGT12" s="67"/>
      <c r="AGU12" s="67"/>
      <c r="AGV12" s="67"/>
      <c r="AGW12" s="67"/>
      <c r="AGX12" s="67"/>
      <c r="AGY12" s="67"/>
      <c r="AGZ12" s="67"/>
      <c r="AHA12" s="67"/>
      <c r="AHB12" s="67"/>
      <c r="AHC12" s="67"/>
      <c r="AHD12" s="67"/>
      <c r="AHE12" s="67"/>
      <c r="AHF12" s="67"/>
      <c r="AHG12" s="67"/>
      <c r="AHH12" s="67"/>
      <c r="AHI12" s="67"/>
      <c r="AHJ12" s="67"/>
      <c r="AHK12" s="67"/>
      <c r="AHL12" s="67"/>
      <c r="AHM12" s="67"/>
      <c r="AHN12" s="67"/>
      <c r="AHO12" s="67"/>
      <c r="AHP12" s="67"/>
      <c r="AHQ12" s="67"/>
      <c r="AHR12" s="67"/>
      <c r="AHS12" s="67"/>
      <c r="AHT12" s="67"/>
      <c r="AHU12" s="67"/>
      <c r="AHV12" s="67"/>
      <c r="AHW12" s="67"/>
      <c r="AHX12" s="67"/>
      <c r="AHY12" s="67"/>
      <c r="AHZ12" s="67"/>
      <c r="AIA12" s="67"/>
      <c r="AIB12" s="67"/>
      <c r="AIC12" s="67"/>
      <c r="AID12" s="67"/>
      <c r="AIE12" s="67"/>
      <c r="AIF12" s="67"/>
      <c r="AIG12" s="67"/>
      <c r="AIH12" s="67"/>
      <c r="AII12" s="67"/>
      <c r="AIJ12" s="67"/>
      <c r="AIK12" s="67"/>
      <c r="AIL12" s="67"/>
      <c r="AIM12" s="67"/>
      <c r="AIN12" s="67"/>
      <c r="AIO12" s="67"/>
      <c r="AIP12" s="67"/>
      <c r="AIQ12" s="67"/>
      <c r="AIR12" s="67"/>
      <c r="AIS12" s="67"/>
      <c r="AIT12" s="67"/>
      <c r="AIU12" s="67"/>
      <c r="AIV12" s="67"/>
      <c r="AIW12" s="67"/>
      <c r="AIX12" s="67"/>
      <c r="AIY12" s="67"/>
      <c r="AIZ12" s="67"/>
      <c r="AJA12" s="67"/>
      <c r="AJB12" s="67"/>
      <c r="AJC12" s="67"/>
      <c r="AJD12" s="67"/>
      <c r="AJE12" s="67"/>
      <c r="AJF12" s="67"/>
      <c r="AJG12" s="67"/>
      <c r="AJH12" s="67"/>
      <c r="AJI12" s="67"/>
      <c r="AJJ12" s="67"/>
      <c r="AJK12" s="67"/>
      <c r="AJL12" s="67"/>
      <c r="AJM12" s="67"/>
      <c r="AJN12" s="67"/>
      <c r="AJO12" s="67"/>
      <c r="AJP12" s="67"/>
      <c r="AJQ12" s="67"/>
      <c r="AJR12" s="67"/>
      <c r="AJS12" s="67"/>
      <c r="AJT12" s="67"/>
      <c r="AJU12" s="67"/>
      <c r="AJV12" s="67"/>
      <c r="AJW12" s="67"/>
      <c r="AJX12" s="67"/>
      <c r="AJY12" s="67"/>
      <c r="AJZ12" s="67"/>
      <c r="AKA12" s="67"/>
      <c r="AKB12" s="67"/>
      <c r="AKC12" s="67"/>
      <c r="AKD12" s="67"/>
      <c r="AKE12" s="67"/>
      <c r="AKF12" s="67"/>
      <c r="AKG12" s="67"/>
      <c r="AKH12" s="67"/>
      <c r="AKI12" s="67"/>
      <c r="AKJ12" s="67"/>
      <c r="AKK12" s="67"/>
      <c r="AKL12" s="67"/>
      <c r="AKM12" s="67"/>
      <c r="AKN12" s="67"/>
      <c r="AKO12" s="67"/>
      <c r="AKP12" s="67"/>
      <c r="AKQ12" s="67"/>
      <c r="AKR12" s="67"/>
      <c r="AKS12" s="67"/>
      <c r="AKT12" s="67"/>
      <c r="AKU12" s="67"/>
      <c r="AKV12" s="67"/>
      <c r="AKW12" s="67"/>
      <c r="AKX12" s="67"/>
      <c r="AKY12" s="67"/>
      <c r="AKZ12" s="67"/>
      <c r="ALA12" s="67"/>
      <c r="ALB12" s="67"/>
      <c r="ALC12" s="67"/>
      <c r="ALD12" s="67"/>
      <c r="ALE12" s="67"/>
      <c r="ALF12" s="67"/>
      <c r="ALG12" s="67"/>
      <c r="ALH12" s="67"/>
      <c r="ALI12" s="67"/>
      <c r="ALJ12" s="67"/>
      <c r="ALK12" s="67"/>
      <c r="ALL12" s="67"/>
      <c r="ALM12" s="67"/>
      <c r="ALN12" s="67"/>
      <c r="ALO12" s="67"/>
      <c r="ALP12" s="67"/>
      <c r="ALQ12" s="67"/>
      <c r="ALR12" s="67"/>
      <c r="ALS12" s="67"/>
      <c r="ALT12" s="67"/>
      <c r="ALU12" s="67"/>
      <c r="ALV12" s="67"/>
    </row>
    <row r="13" spans="1:1010" s="54" customFormat="1" ht="30" customHeight="1" x14ac:dyDescent="0.25">
      <c r="A13" s="17">
        <f>A12+1</f>
        <v>2</v>
      </c>
      <c r="B13" s="149" t="s">
        <v>186</v>
      </c>
      <c r="C13" s="171">
        <v>1783</v>
      </c>
      <c r="D13" s="169">
        <v>1785</v>
      </c>
      <c r="E13" s="169">
        <v>1424</v>
      </c>
      <c r="F13" s="172">
        <v>1367</v>
      </c>
      <c r="G13" s="172">
        <v>401</v>
      </c>
      <c r="H13" s="172">
        <v>297</v>
      </c>
      <c r="I13" s="172">
        <v>307</v>
      </c>
      <c r="J13" s="172">
        <v>236</v>
      </c>
      <c r="K13" s="172">
        <v>6460</v>
      </c>
      <c r="L13" s="172">
        <v>6655</v>
      </c>
      <c r="M13" s="172">
        <v>5264</v>
      </c>
      <c r="N13" s="172">
        <v>5298</v>
      </c>
      <c r="O13" s="172">
        <v>151</v>
      </c>
      <c r="P13" s="172">
        <v>185</v>
      </c>
      <c r="Q13" s="172">
        <v>2873</v>
      </c>
      <c r="R13" s="172">
        <v>3171</v>
      </c>
      <c r="S13" s="172">
        <v>0</v>
      </c>
      <c r="T13" s="172">
        <v>0</v>
      </c>
      <c r="U13" s="172">
        <v>28</v>
      </c>
      <c r="V13" s="172">
        <v>76</v>
      </c>
      <c r="W13" s="172">
        <v>2405</v>
      </c>
      <c r="X13" s="172">
        <v>2546</v>
      </c>
      <c r="Y13" s="172">
        <v>437</v>
      </c>
      <c r="Z13" s="172">
        <v>544</v>
      </c>
      <c r="AA13" s="172">
        <v>3</v>
      </c>
      <c r="AB13" s="172">
        <v>5</v>
      </c>
      <c r="AC13" s="172">
        <v>144</v>
      </c>
      <c r="AD13" s="172">
        <v>81</v>
      </c>
      <c r="AE13" s="172">
        <v>2152</v>
      </c>
      <c r="AF13" s="172">
        <v>1691</v>
      </c>
      <c r="AG13" s="172">
        <v>0</v>
      </c>
      <c r="AH13" s="172">
        <v>0</v>
      </c>
      <c r="AI13" s="172">
        <v>11</v>
      </c>
      <c r="AJ13" s="172">
        <v>15</v>
      </c>
      <c r="AK13" s="172">
        <v>1822</v>
      </c>
      <c r="AL13" s="172">
        <v>1417</v>
      </c>
      <c r="AM13" s="172">
        <v>319</v>
      </c>
      <c r="AN13" s="172">
        <v>259</v>
      </c>
      <c r="AO13" s="172">
        <v>0</v>
      </c>
      <c r="AP13" s="172">
        <v>0</v>
      </c>
      <c r="AQ13" s="172">
        <v>2252</v>
      </c>
      <c r="AR13" s="172">
        <v>2413</v>
      </c>
      <c r="AS13" s="172">
        <v>1202</v>
      </c>
      <c r="AT13" s="172">
        <v>1359</v>
      </c>
      <c r="AU13" s="172">
        <v>546</v>
      </c>
      <c r="AV13" s="172">
        <v>646</v>
      </c>
      <c r="AW13" s="172">
        <v>504</v>
      </c>
      <c r="AX13" s="172">
        <v>408</v>
      </c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7"/>
      <c r="LK13" s="67"/>
      <c r="LL13" s="67"/>
      <c r="LM13" s="67"/>
      <c r="LN13" s="67"/>
      <c r="LO13" s="67"/>
      <c r="LP13" s="67"/>
      <c r="LQ13" s="67"/>
      <c r="LR13" s="67"/>
      <c r="LS13" s="67"/>
      <c r="LT13" s="67"/>
      <c r="LU13" s="67"/>
      <c r="LV13" s="67"/>
      <c r="LW13" s="67"/>
      <c r="LX13" s="67"/>
      <c r="LY13" s="67"/>
      <c r="LZ13" s="67"/>
      <c r="MA13" s="67"/>
      <c r="MB13" s="67"/>
      <c r="MC13" s="67"/>
      <c r="MD13" s="67"/>
      <c r="ME13" s="67"/>
      <c r="MF13" s="67"/>
      <c r="MG13" s="67"/>
      <c r="MH13" s="67"/>
      <c r="MI13" s="67"/>
      <c r="MJ13" s="67"/>
      <c r="MK13" s="67"/>
      <c r="ML13" s="67"/>
      <c r="MM13" s="67"/>
      <c r="MN13" s="67"/>
      <c r="MO13" s="67"/>
      <c r="MP13" s="67"/>
      <c r="MQ13" s="67"/>
      <c r="MR13" s="67"/>
      <c r="MS13" s="67"/>
      <c r="MT13" s="67"/>
      <c r="MU13" s="67"/>
      <c r="MV13" s="67"/>
      <c r="MW13" s="67"/>
      <c r="MX13" s="67"/>
      <c r="MY13" s="67"/>
      <c r="MZ13" s="67"/>
      <c r="NA13" s="67"/>
      <c r="NB13" s="67"/>
      <c r="NC13" s="67"/>
      <c r="ND13" s="67"/>
      <c r="NE13" s="67"/>
      <c r="NF13" s="67"/>
      <c r="NG13" s="67"/>
      <c r="NH13" s="67"/>
      <c r="NI13" s="67"/>
      <c r="NJ13" s="67"/>
      <c r="NK13" s="67"/>
      <c r="NL13" s="67"/>
      <c r="NM13" s="67"/>
      <c r="NN13" s="67"/>
      <c r="NO13" s="67"/>
      <c r="NP13" s="67"/>
      <c r="NQ13" s="67"/>
      <c r="NR13" s="67"/>
      <c r="NS13" s="67"/>
      <c r="NT13" s="67"/>
      <c r="NU13" s="67"/>
      <c r="NV13" s="67"/>
      <c r="NW13" s="67"/>
      <c r="NX13" s="67"/>
      <c r="NY13" s="67"/>
      <c r="NZ13" s="67"/>
      <c r="OA13" s="67"/>
      <c r="OB13" s="67"/>
      <c r="OC13" s="67"/>
      <c r="OD13" s="67"/>
      <c r="OE13" s="67"/>
      <c r="OF13" s="67"/>
      <c r="OG13" s="67"/>
      <c r="OH13" s="67"/>
      <c r="OI13" s="67"/>
      <c r="OJ13" s="67"/>
      <c r="OK13" s="67"/>
      <c r="OL13" s="67"/>
      <c r="OM13" s="67"/>
      <c r="ON13" s="67"/>
      <c r="OO13" s="67"/>
      <c r="OP13" s="67"/>
      <c r="OQ13" s="67"/>
      <c r="OR13" s="67"/>
      <c r="OS13" s="67"/>
      <c r="OT13" s="67"/>
      <c r="OU13" s="67"/>
      <c r="OV13" s="67"/>
      <c r="OW13" s="67"/>
      <c r="OX13" s="67"/>
      <c r="OY13" s="67"/>
      <c r="OZ13" s="67"/>
      <c r="PA13" s="67"/>
      <c r="PB13" s="67"/>
      <c r="PC13" s="67"/>
      <c r="PD13" s="67"/>
      <c r="PE13" s="67"/>
      <c r="PF13" s="67"/>
      <c r="PG13" s="67"/>
      <c r="PH13" s="67"/>
      <c r="PI13" s="67"/>
      <c r="PJ13" s="67"/>
      <c r="PK13" s="67"/>
      <c r="PL13" s="67"/>
      <c r="PM13" s="67"/>
      <c r="PN13" s="67"/>
      <c r="PO13" s="67"/>
      <c r="PP13" s="67"/>
      <c r="PQ13" s="67"/>
      <c r="PR13" s="67"/>
      <c r="PS13" s="67"/>
      <c r="PT13" s="67"/>
      <c r="PU13" s="67"/>
      <c r="PV13" s="67"/>
      <c r="PW13" s="67"/>
      <c r="PX13" s="67"/>
      <c r="PY13" s="67"/>
      <c r="PZ13" s="67"/>
      <c r="QA13" s="67"/>
      <c r="QB13" s="67"/>
      <c r="QC13" s="67"/>
      <c r="QD13" s="67"/>
      <c r="QE13" s="67"/>
      <c r="QF13" s="67"/>
      <c r="QG13" s="67"/>
      <c r="QH13" s="67"/>
      <c r="QI13" s="67"/>
      <c r="QJ13" s="67"/>
      <c r="QK13" s="67"/>
      <c r="QL13" s="67"/>
      <c r="QM13" s="67"/>
      <c r="QN13" s="67"/>
      <c r="QO13" s="67"/>
      <c r="QP13" s="67"/>
      <c r="QQ13" s="67"/>
      <c r="QR13" s="67"/>
      <c r="QS13" s="67"/>
      <c r="QT13" s="67"/>
      <c r="QU13" s="67"/>
      <c r="QV13" s="67"/>
      <c r="QW13" s="67"/>
      <c r="QX13" s="67"/>
      <c r="QY13" s="67"/>
      <c r="QZ13" s="67"/>
      <c r="RA13" s="67"/>
      <c r="RB13" s="67"/>
      <c r="RC13" s="67"/>
      <c r="RD13" s="67"/>
      <c r="RE13" s="67"/>
      <c r="RF13" s="67"/>
      <c r="RG13" s="67"/>
      <c r="RH13" s="67"/>
      <c r="RI13" s="67"/>
      <c r="RJ13" s="67"/>
      <c r="RK13" s="67"/>
      <c r="RL13" s="67"/>
      <c r="RM13" s="67"/>
      <c r="RN13" s="67"/>
      <c r="RO13" s="67"/>
      <c r="RP13" s="67"/>
      <c r="RQ13" s="67"/>
      <c r="RR13" s="67"/>
      <c r="RS13" s="67"/>
      <c r="RT13" s="67"/>
      <c r="RU13" s="67"/>
      <c r="RV13" s="67"/>
      <c r="RW13" s="67"/>
      <c r="RX13" s="67"/>
      <c r="RY13" s="67"/>
      <c r="RZ13" s="67"/>
      <c r="SA13" s="67"/>
      <c r="SB13" s="67"/>
      <c r="SC13" s="67"/>
      <c r="SD13" s="67"/>
      <c r="SE13" s="67"/>
      <c r="SF13" s="67"/>
      <c r="SG13" s="67"/>
      <c r="SH13" s="67"/>
      <c r="SI13" s="67"/>
      <c r="SJ13" s="67"/>
      <c r="SK13" s="67"/>
      <c r="SL13" s="67"/>
      <c r="SM13" s="67"/>
      <c r="SN13" s="67"/>
      <c r="SO13" s="67"/>
      <c r="SP13" s="67"/>
      <c r="SQ13" s="67"/>
      <c r="SR13" s="67"/>
      <c r="SS13" s="67"/>
      <c r="ST13" s="67"/>
      <c r="SU13" s="67"/>
      <c r="SV13" s="67"/>
      <c r="SW13" s="67"/>
      <c r="SX13" s="67"/>
      <c r="SY13" s="67"/>
      <c r="SZ13" s="67"/>
      <c r="TA13" s="67"/>
      <c r="TB13" s="67"/>
      <c r="TC13" s="67"/>
      <c r="TD13" s="67"/>
      <c r="TE13" s="67"/>
      <c r="TF13" s="67"/>
      <c r="TG13" s="67"/>
      <c r="TH13" s="67"/>
      <c r="TI13" s="67"/>
      <c r="TJ13" s="67"/>
      <c r="TK13" s="67"/>
      <c r="TL13" s="67"/>
      <c r="TM13" s="67"/>
      <c r="TN13" s="67"/>
      <c r="TO13" s="67"/>
      <c r="TP13" s="67"/>
      <c r="TQ13" s="67"/>
      <c r="TR13" s="67"/>
      <c r="TS13" s="67"/>
      <c r="TT13" s="67"/>
      <c r="TU13" s="67"/>
      <c r="TV13" s="67"/>
      <c r="TW13" s="67"/>
      <c r="TX13" s="67"/>
      <c r="TY13" s="67"/>
      <c r="TZ13" s="67"/>
      <c r="UA13" s="67"/>
      <c r="UB13" s="67"/>
      <c r="UC13" s="67"/>
      <c r="UD13" s="67"/>
      <c r="UE13" s="67"/>
      <c r="UF13" s="67"/>
      <c r="UG13" s="67"/>
      <c r="UH13" s="67"/>
      <c r="UI13" s="67"/>
      <c r="UJ13" s="67"/>
      <c r="UK13" s="67"/>
      <c r="UL13" s="67"/>
      <c r="UM13" s="67"/>
      <c r="UN13" s="67"/>
      <c r="UO13" s="67"/>
      <c r="UP13" s="67"/>
      <c r="UQ13" s="67"/>
      <c r="UR13" s="67"/>
      <c r="US13" s="67"/>
      <c r="UT13" s="67"/>
      <c r="UU13" s="67"/>
      <c r="UV13" s="67"/>
      <c r="UW13" s="67"/>
      <c r="UX13" s="67"/>
      <c r="UY13" s="67"/>
      <c r="UZ13" s="67"/>
      <c r="VA13" s="67"/>
      <c r="VB13" s="67"/>
      <c r="VC13" s="67"/>
      <c r="VD13" s="67"/>
      <c r="VE13" s="67"/>
      <c r="VF13" s="67"/>
      <c r="VG13" s="67"/>
      <c r="VH13" s="67"/>
      <c r="VI13" s="67"/>
      <c r="VJ13" s="67"/>
      <c r="VK13" s="67"/>
      <c r="VL13" s="67"/>
      <c r="VM13" s="67"/>
      <c r="VN13" s="67"/>
      <c r="VO13" s="67"/>
      <c r="VP13" s="67"/>
      <c r="VQ13" s="67"/>
      <c r="VR13" s="67"/>
      <c r="VS13" s="67"/>
      <c r="VT13" s="67"/>
      <c r="VU13" s="67"/>
      <c r="VV13" s="67"/>
      <c r="VW13" s="67"/>
      <c r="VX13" s="67"/>
      <c r="VY13" s="67"/>
      <c r="VZ13" s="67"/>
      <c r="WA13" s="67"/>
      <c r="WB13" s="67"/>
      <c r="WC13" s="67"/>
      <c r="WD13" s="67"/>
      <c r="WE13" s="67"/>
      <c r="WF13" s="67"/>
      <c r="WG13" s="67"/>
      <c r="WH13" s="67"/>
      <c r="WI13" s="67"/>
      <c r="WJ13" s="67"/>
      <c r="WK13" s="67"/>
      <c r="WL13" s="67"/>
      <c r="WM13" s="67"/>
      <c r="WN13" s="67"/>
      <c r="WO13" s="67"/>
      <c r="WP13" s="67"/>
      <c r="WQ13" s="67"/>
      <c r="WR13" s="67"/>
      <c r="WS13" s="67"/>
      <c r="WT13" s="67"/>
      <c r="WU13" s="67"/>
      <c r="WV13" s="67"/>
      <c r="WW13" s="67"/>
      <c r="WX13" s="67"/>
      <c r="WY13" s="67"/>
      <c r="WZ13" s="67"/>
      <c r="XA13" s="67"/>
      <c r="XB13" s="67"/>
      <c r="XC13" s="67"/>
      <c r="XD13" s="67"/>
      <c r="XE13" s="67"/>
      <c r="XF13" s="67"/>
      <c r="XG13" s="67"/>
      <c r="XH13" s="67"/>
      <c r="XI13" s="67"/>
      <c r="XJ13" s="67"/>
      <c r="XK13" s="67"/>
      <c r="XL13" s="67"/>
      <c r="XM13" s="67"/>
      <c r="XN13" s="67"/>
      <c r="XO13" s="67"/>
      <c r="XP13" s="67"/>
      <c r="XQ13" s="67"/>
      <c r="XR13" s="67"/>
      <c r="XS13" s="67"/>
      <c r="XT13" s="67"/>
      <c r="XU13" s="67"/>
      <c r="XV13" s="67"/>
      <c r="XW13" s="67"/>
      <c r="XX13" s="67"/>
      <c r="XY13" s="67"/>
      <c r="XZ13" s="67"/>
      <c r="YA13" s="67"/>
      <c r="YB13" s="67"/>
      <c r="YC13" s="67"/>
      <c r="YD13" s="67"/>
      <c r="YE13" s="67"/>
      <c r="YF13" s="67"/>
      <c r="YG13" s="67"/>
      <c r="YH13" s="67"/>
      <c r="YI13" s="67"/>
      <c r="YJ13" s="67"/>
      <c r="YK13" s="67"/>
      <c r="YL13" s="67"/>
      <c r="YM13" s="67"/>
      <c r="YN13" s="67"/>
      <c r="YO13" s="67"/>
      <c r="YP13" s="67"/>
      <c r="YQ13" s="67"/>
      <c r="YR13" s="67"/>
      <c r="YS13" s="67"/>
      <c r="YT13" s="67"/>
      <c r="YU13" s="67"/>
      <c r="YV13" s="67"/>
      <c r="YW13" s="67"/>
      <c r="YX13" s="67"/>
      <c r="YY13" s="67"/>
      <c r="YZ13" s="67"/>
      <c r="ZA13" s="67"/>
      <c r="ZB13" s="67"/>
      <c r="ZC13" s="67"/>
      <c r="ZD13" s="67"/>
      <c r="ZE13" s="67"/>
      <c r="ZF13" s="67"/>
      <c r="ZG13" s="67"/>
      <c r="ZH13" s="67"/>
      <c r="ZI13" s="67"/>
      <c r="ZJ13" s="67"/>
      <c r="ZK13" s="67"/>
      <c r="ZL13" s="67"/>
      <c r="ZM13" s="67"/>
      <c r="ZN13" s="67"/>
      <c r="ZO13" s="67"/>
      <c r="ZP13" s="67"/>
      <c r="ZQ13" s="67"/>
      <c r="ZR13" s="67"/>
      <c r="ZS13" s="67"/>
      <c r="ZT13" s="67"/>
      <c r="ZU13" s="67"/>
      <c r="ZV13" s="67"/>
      <c r="ZW13" s="67"/>
      <c r="ZX13" s="67"/>
      <c r="ZY13" s="67"/>
      <c r="ZZ13" s="67"/>
      <c r="AAA13" s="67"/>
      <c r="AAB13" s="67"/>
      <c r="AAC13" s="67"/>
      <c r="AAD13" s="67"/>
      <c r="AAE13" s="67"/>
      <c r="AAF13" s="67"/>
      <c r="AAG13" s="67"/>
      <c r="AAH13" s="67"/>
      <c r="AAI13" s="67"/>
      <c r="AAJ13" s="67"/>
      <c r="AAK13" s="67"/>
      <c r="AAL13" s="67"/>
      <c r="AAM13" s="67"/>
      <c r="AAN13" s="67"/>
      <c r="AAO13" s="67"/>
      <c r="AAP13" s="67"/>
      <c r="AAQ13" s="67"/>
      <c r="AAR13" s="67"/>
      <c r="AAS13" s="67"/>
      <c r="AAT13" s="67"/>
      <c r="AAU13" s="67"/>
      <c r="AAV13" s="67"/>
      <c r="AAW13" s="67"/>
      <c r="AAX13" s="67"/>
      <c r="AAY13" s="67"/>
      <c r="AAZ13" s="67"/>
      <c r="ABA13" s="67"/>
      <c r="ABB13" s="67"/>
      <c r="ABC13" s="67"/>
      <c r="ABD13" s="67"/>
      <c r="ABE13" s="67"/>
      <c r="ABF13" s="67"/>
      <c r="ABG13" s="67"/>
      <c r="ABH13" s="67"/>
      <c r="ABI13" s="67"/>
      <c r="ABJ13" s="67"/>
      <c r="ABK13" s="67"/>
      <c r="ABL13" s="67"/>
      <c r="ABM13" s="67"/>
      <c r="ABN13" s="67"/>
      <c r="ABO13" s="67"/>
      <c r="ABP13" s="67"/>
      <c r="ABQ13" s="67"/>
      <c r="ABR13" s="67"/>
      <c r="ABS13" s="67"/>
      <c r="ABT13" s="67"/>
      <c r="ABU13" s="67"/>
      <c r="ABV13" s="67"/>
      <c r="ABW13" s="67"/>
      <c r="ABX13" s="67"/>
      <c r="ABY13" s="67"/>
      <c r="ABZ13" s="67"/>
      <c r="ACA13" s="67"/>
      <c r="ACB13" s="67"/>
      <c r="ACC13" s="67"/>
      <c r="ACD13" s="67"/>
      <c r="ACE13" s="67"/>
      <c r="ACF13" s="67"/>
      <c r="ACG13" s="67"/>
      <c r="ACH13" s="67"/>
      <c r="ACI13" s="67"/>
      <c r="ACJ13" s="67"/>
      <c r="ACK13" s="67"/>
      <c r="ACL13" s="67"/>
      <c r="ACM13" s="67"/>
      <c r="ACN13" s="67"/>
      <c r="ACO13" s="67"/>
      <c r="ACP13" s="67"/>
      <c r="ACQ13" s="67"/>
      <c r="ACR13" s="67"/>
      <c r="ACS13" s="67"/>
      <c r="ACT13" s="67"/>
      <c r="ACU13" s="67"/>
      <c r="ACV13" s="67"/>
      <c r="ACW13" s="67"/>
      <c r="ACX13" s="67"/>
      <c r="ACY13" s="67"/>
      <c r="ACZ13" s="67"/>
      <c r="ADA13" s="67"/>
      <c r="ADB13" s="67"/>
      <c r="ADC13" s="67"/>
      <c r="ADD13" s="67"/>
      <c r="ADE13" s="67"/>
      <c r="ADF13" s="67"/>
      <c r="ADG13" s="67"/>
      <c r="ADH13" s="67"/>
      <c r="ADI13" s="67"/>
      <c r="ADJ13" s="67"/>
      <c r="ADK13" s="67"/>
      <c r="ADL13" s="67"/>
      <c r="ADM13" s="67"/>
      <c r="ADN13" s="67"/>
      <c r="ADO13" s="67"/>
      <c r="ADP13" s="67"/>
      <c r="ADQ13" s="67"/>
      <c r="ADR13" s="67"/>
      <c r="ADS13" s="67"/>
      <c r="ADT13" s="67"/>
      <c r="ADU13" s="67"/>
      <c r="ADV13" s="67"/>
      <c r="ADW13" s="67"/>
      <c r="ADX13" s="67"/>
      <c r="ADY13" s="67"/>
      <c r="ADZ13" s="67"/>
      <c r="AEA13" s="67"/>
      <c r="AEB13" s="67"/>
      <c r="AEC13" s="67"/>
      <c r="AED13" s="67"/>
      <c r="AEE13" s="67"/>
      <c r="AEF13" s="67"/>
      <c r="AEG13" s="67"/>
      <c r="AEH13" s="67"/>
      <c r="AEI13" s="67"/>
      <c r="AEJ13" s="67"/>
      <c r="AEK13" s="67"/>
      <c r="AEL13" s="67"/>
      <c r="AEM13" s="67"/>
      <c r="AEN13" s="67"/>
      <c r="AEO13" s="67"/>
      <c r="AEP13" s="67"/>
      <c r="AEQ13" s="67"/>
      <c r="AER13" s="67"/>
      <c r="AES13" s="67"/>
      <c r="AET13" s="67"/>
      <c r="AEU13" s="67"/>
      <c r="AEV13" s="67"/>
      <c r="AEW13" s="67"/>
      <c r="AEX13" s="67"/>
      <c r="AEY13" s="67"/>
      <c r="AEZ13" s="67"/>
      <c r="AFA13" s="67"/>
      <c r="AFB13" s="67"/>
      <c r="AFC13" s="67"/>
      <c r="AFD13" s="67"/>
      <c r="AFE13" s="67"/>
      <c r="AFF13" s="67"/>
      <c r="AFG13" s="67"/>
      <c r="AFH13" s="67"/>
      <c r="AFI13" s="67"/>
      <c r="AFJ13" s="67"/>
      <c r="AFK13" s="67"/>
      <c r="AFL13" s="67"/>
      <c r="AFM13" s="67"/>
      <c r="AFN13" s="67"/>
      <c r="AFO13" s="67"/>
      <c r="AFP13" s="67"/>
      <c r="AFQ13" s="67"/>
      <c r="AFR13" s="67"/>
      <c r="AFS13" s="67"/>
      <c r="AFT13" s="67"/>
      <c r="AFU13" s="67"/>
      <c r="AFV13" s="67"/>
      <c r="AFW13" s="67"/>
      <c r="AFX13" s="67"/>
      <c r="AFY13" s="67"/>
      <c r="AFZ13" s="67"/>
      <c r="AGA13" s="67"/>
      <c r="AGB13" s="67"/>
      <c r="AGC13" s="67"/>
      <c r="AGD13" s="67"/>
      <c r="AGE13" s="67"/>
      <c r="AGF13" s="67"/>
      <c r="AGG13" s="67"/>
      <c r="AGH13" s="67"/>
      <c r="AGI13" s="67"/>
      <c r="AGJ13" s="67"/>
      <c r="AGK13" s="67"/>
      <c r="AGL13" s="67"/>
      <c r="AGM13" s="67"/>
      <c r="AGN13" s="67"/>
      <c r="AGO13" s="67"/>
      <c r="AGP13" s="67"/>
      <c r="AGQ13" s="67"/>
      <c r="AGR13" s="67"/>
      <c r="AGS13" s="67"/>
      <c r="AGT13" s="67"/>
      <c r="AGU13" s="67"/>
      <c r="AGV13" s="67"/>
      <c r="AGW13" s="67"/>
      <c r="AGX13" s="67"/>
      <c r="AGY13" s="67"/>
      <c r="AGZ13" s="67"/>
      <c r="AHA13" s="67"/>
      <c r="AHB13" s="67"/>
      <c r="AHC13" s="67"/>
      <c r="AHD13" s="67"/>
      <c r="AHE13" s="67"/>
      <c r="AHF13" s="67"/>
      <c r="AHG13" s="67"/>
      <c r="AHH13" s="67"/>
      <c r="AHI13" s="67"/>
      <c r="AHJ13" s="67"/>
      <c r="AHK13" s="67"/>
      <c r="AHL13" s="67"/>
      <c r="AHM13" s="67"/>
      <c r="AHN13" s="67"/>
      <c r="AHO13" s="67"/>
      <c r="AHP13" s="67"/>
      <c r="AHQ13" s="67"/>
      <c r="AHR13" s="67"/>
      <c r="AHS13" s="67"/>
      <c r="AHT13" s="67"/>
      <c r="AHU13" s="67"/>
      <c r="AHV13" s="67"/>
      <c r="AHW13" s="67"/>
      <c r="AHX13" s="67"/>
      <c r="AHY13" s="67"/>
      <c r="AHZ13" s="67"/>
      <c r="AIA13" s="67"/>
      <c r="AIB13" s="67"/>
      <c r="AIC13" s="67"/>
      <c r="AID13" s="67"/>
      <c r="AIE13" s="67"/>
      <c r="AIF13" s="67"/>
      <c r="AIG13" s="67"/>
      <c r="AIH13" s="67"/>
      <c r="AII13" s="67"/>
      <c r="AIJ13" s="67"/>
      <c r="AIK13" s="67"/>
      <c r="AIL13" s="67"/>
      <c r="AIM13" s="67"/>
      <c r="AIN13" s="67"/>
      <c r="AIO13" s="67"/>
      <c r="AIP13" s="67"/>
      <c r="AIQ13" s="67"/>
      <c r="AIR13" s="67"/>
      <c r="AIS13" s="67"/>
      <c r="AIT13" s="67"/>
      <c r="AIU13" s="67"/>
      <c r="AIV13" s="67"/>
      <c r="AIW13" s="67"/>
      <c r="AIX13" s="67"/>
      <c r="AIY13" s="67"/>
      <c r="AIZ13" s="67"/>
      <c r="AJA13" s="67"/>
      <c r="AJB13" s="67"/>
      <c r="AJC13" s="67"/>
      <c r="AJD13" s="67"/>
      <c r="AJE13" s="67"/>
      <c r="AJF13" s="67"/>
      <c r="AJG13" s="67"/>
      <c r="AJH13" s="67"/>
      <c r="AJI13" s="67"/>
      <c r="AJJ13" s="67"/>
      <c r="AJK13" s="67"/>
      <c r="AJL13" s="67"/>
      <c r="AJM13" s="67"/>
      <c r="AJN13" s="67"/>
      <c r="AJO13" s="67"/>
      <c r="AJP13" s="67"/>
      <c r="AJQ13" s="67"/>
      <c r="AJR13" s="67"/>
      <c r="AJS13" s="67"/>
      <c r="AJT13" s="67"/>
      <c r="AJU13" s="67"/>
      <c r="AJV13" s="67"/>
      <c r="AJW13" s="67"/>
      <c r="AJX13" s="67"/>
      <c r="AJY13" s="67"/>
      <c r="AJZ13" s="67"/>
      <c r="AKA13" s="67"/>
      <c r="AKB13" s="67"/>
      <c r="AKC13" s="67"/>
      <c r="AKD13" s="67"/>
      <c r="AKE13" s="67"/>
      <c r="AKF13" s="67"/>
      <c r="AKG13" s="67"/>
      <c r="AKH13" s="67"/>
      <c r="AKI13" s="67"/>
      <c r="AKJ13" s="67"/>
      <c r="AKK13" s="67"/>
      <c r="AKL13" s="67"/>
      <c r="AKM13" s="67"/>
      <c r="AKN13" s="67"/>
      <c r="AKO13" s="67"/>
      <c r="AKP13" s="67"/>
      <c r="AKQ13" s="67"/>
      <c r="AKR13" s="67"/>
      <c r="AKS13" s="67"/>
      <c r="AKT13" s="67"/>
      <c r="AKU13" s="67"/>
      <c r="AKV13" s="67"/>
      <c r="AKW13" s="67"/>
      <c r="AKX13" s="67"/>
      <c r="AKY13" s="67"/>
      <c r="AKZ13" s="67"/>
      <c r="ALA13" s="67"/>
      <c r="ALB13" s="67"/>
      <c r="ALC13" s="67"/>
      <c r="ALD13" s="67"/>
      <c r="ALE13" s="67"/>
      <c r="ALF13" s="67"/>
      <c r="ALG13" s="67"/>
      <c r="ALH13" s="67"/>
      <c r="ALI13" s="67"/>
      <c r="ALJ13" s="67"/>
      <c r="ALK13" s="67"/>
      <c r="ALL13" s="67"/>
      <c r="ALM13" s="67"/>
      <c r="ALN13" s="67"/>
      <c r="ALO13" s="67"/>
      <c r="ALP13" s="67"/>
      <c r="ALQ13" s="67"/>
      <c r="ALR13" s="67"/>
      <c r="ALS13" s="67"/>
      <c r="ALT13" s="67"/>
      <c r="ALU13" s="67"/>
      <c r="ALV13" s="67"/>
    </row>
    <row r="14" spans="1:1010" s="2" customFormat="1" ht="31.15" customHeight="1" x14ac:dyDescent="0.2">
      <c r="A14" s="17">
        <f t="shared" ref="A14:A61" si="0">A13+1</f>
        <v>3</v>
      </c>
      <c r="B14" s="149" t="s">
        <v>187</v>
      </c>
      <c r="C14" s="207">
        <v>1840</v>
      </c>
      <c r="D14" s="150">
        <v>1950</v>
      </c>
      <c r="E14" s="150">
        <v>1294</v>
      </c>
      <c r="F14" s="152">
        <v>1197</v>
      </c>
      <c r="G14" s="152">
        <v>1092</v>
      </c>
      <c r="H14" s="152">
        <v>1475</v>
      </c>
      <c r="I14" s="152">
        <v>1015</v>
      </c>
      <c r="J14" s="152">
        <v>1383</v>
      </c>
      <c r="K14" s="152">
        <v>6947</v>
      </c>
      <c r="L14" s="152">
        <v>9604</v>
      </c>
      <c r="M14" s="152">
        <v>5510</v>
      </c>
      <c r="N14" s="152">
        <v>7314</v>
      </c>
      <c r="O14" s="152">
        <v>486</v>
      </c>
      <c r="P14" s="152">
        <v>577</v>
      </c>
      <c r="Q14" s="152">
        <v>2910</v>
      </c>
      <c r="R14" s="152">
        <v>5707</v>
      </c>
      <c r="S14" s="152"/>
      <c r="T14" s="152"/>
      <c r="U14" s="152">
        <v>125</v>
      </c>
      <c r="V14" s="152">
        <v>196</v>
      </c>
      <c r="W14" s="152">
        <v>2360</v>
      </c>
      <c r="X14" s="152">
        <v>4510</v>
      </c>
      <c r="Y14" s="152">
        <v>425</v>
      </c>
      <c r="Z14" s="152">
        <v>949</v>
      </c>
      <c r="AA14" s="152"/>
      <c r="AB14" s="152">
        <v>52</v>
      </c>
      <c r="AC14" s="152">
        <v>104</v>
      </c>
      <c r="AD14" s="152">
        <v>165</v>
      </c>
      <c r="AE14" s="152">
        <v>2306</v>
      </c>
      <c r="AF14" s="152">
        <v>2240</v>
      </c>
      <c r="AG14" s="152"/>
      <c r="AH14" s="152"/>
      <c r="AI14" s="152">
        <v>26</v>
      </c>
      <c r="AJ14" s="152">
        <v>38</v>
      </c>
      <c r="AK14" s="152">
        <v>2007</v>
      </c>
      <c r="AL14" s="152">
        <v>1859</v>
      </c>
      <c r="AM14" s="152">
        <v>273</v>
      </c>
      <c r="AN14" s="152">
        <v>343</v>
      </c>
      <c r="AO14" s="152"/>
      <c r="AP14" s="152"/>
      <c r="AQ14" s="152">
        <v>1922</v>
      </c>
      <c r="AR14" s="152">
        <v>2008</v>
      </c>
      <c r="AS14" s="152">
        <v>700</v>
      </c>
      <c r="AT14" s="152">
        <v>690</v>
      </c>
      <c r="AU14" s="152">
        <v>482</v>
      </c>
      <c r="AV14" s="152">
        <v>545</v>
      </c>
      <c r="AW14" s="152">
        <v>740</v>
      </c>
      <c r="AX14" s="152">
        <v>773</v>
      </c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  <c r="IO14" s="67"/>
      <c r="IP14" s="67"/>
      <c r="IQ14" s="67"/>
      <c r="IR14" s="67"/>
      <c r="IS14" s="67"/>
      <c r="IT14" s="67"/>
      <c r="IU14" s="67"/>
      <c r="IV14" s="67"/>
      <c r="IW14" s="67"/>
      <c r="IX14" s="67"/>
      <c r="IY14" s="67"/>
      <c r="IZ14" s="67"/>
      <c r="JA14" s="67"/>
      <c r="JB14" s="67"/>
      <c r="JC14" s="67"/>
      <c r="JD14" s="67"/>
      <c r="JE14" s="67"/>
      <c r="JF14" s="67"/>
      <c r="JG14" s="67"/>
      <c r="JH14" s="67"/>
      <c r="JI14" s="67"/>
      <c r="JJ14" s="67"/>
      <c r="JK14" s="67"/>
      <c r="JL14" s="67"/>
      <c r="JM14" s="67"/>
      <c r="JN14" s="67"/>
      <c r="JO14" s="67"/>
      <c r="JP14" s="67"/>
      <c r="JQ14" s="67"/>
      <c r="JR14" s="67"/>
      <c r="JS14" s="67"/>
      <c r="JT14" s="67"/>
      <c r="JU14" s="67"/>
      <c r="JV14" s="67"/>
      <c r="JW14" s="67"/>
      <c r="JX14" s="67"/>
      <c r="JY14" s="67"/>
      <c r="JZ14" s="67"/>
      <c r="KA14" s="67"/>
      <c r="KB14" s="67"/>
      <c r="KC14" s="67"/>
      <c r="KD14" s="67"/>
      <c r="KE14" s="67"/>
      <c r="KF14" s="67"/>
      <c r="KG14" s="67"/>
      <c r="KH14" s="67"/>
      <c r="KI14" s="67"/>
      <c r="KJ14" s="67"/>
      <c r="KK14" s="67"/>
      <c r="KL14" s="67"/>
      <c r="KM14" s="67"/>
      <c r="KN14" s="67"/>
      <c r="KO14" s="67"/>
      <c r="KP14" s="67"/>
      <c r="KQ14" s="67"/>
      <c r="KR14" s="67"/>
      <c r="KS14" s="67"/>
      <c r="KT14" s="67"/>
      <c r="KU14" s="67"/>
      <c r="KV14" s="67"/>
      <c r="KW14" s="67"/>
      <c r="KX14" s="67"/>
      <c r="KY14" s="67"/>
      <c r="KZ14" s="67"/>
      <c r="LA14" s="67"/>
      <c r="LB14" s="67"/>
      <c r="LC14" s="67"/>
      <c r="LD14" s="67"/>
      <c r="LE14" s="67"/>
      <c r="LF14" s="67"/>
      <c r="LG14" s="67"/>
      <c r="LH14" s="67"/>
      <c r="LI14" s="67"/>
      <c r="LJ14" s="67"/>
      <c r="LK14" s="67"/>
      <c r="LL14" s="67"/>
      <c r="LM14" s="67"/>
      <c r="LN14" s="67"/>
      <c r="LO14" s="67"/>
      <c r="LP14" s="67"/>
      <c r="LQ14" s="67"/>
      <c r="LR14" s="67"/>
      <c r="LS14" s="67"/>
      <c r="LT14" s="67"/>
      <c r="LU14" s="67"/>
      <c r="LV14" s="67"/>
      <c r="LW14" s="67"/>
      <c r="LX14" s="67"/>
      <c r="LY14" s="67"/>
      <c r="LZ14" s="67"/>
      <c r="MA14" s="67"/>
      <c r="MB14" s="67"/>
      <c r="MC14" s="67"/>
      <c r="MD14" s="67"/>
      <c r="ME14" s="67"/>
      <c r="MF14" s="67"/>
      <c r="MG14" s="67"/>
      <c r="MH14" s="67"/>
      <c r="MI14" s="67"/>
      <c r="MJ14" s="67"/>
      <c r="MK14" s="67"/>
      <c r="ML14" s="67"/>
      <c r="MM14" s="67"/>
      <c r="MN14" s="67"/>
      <c r="MO14" s="67"/>
      <c r="MP14" s="67"/>
      <c r="MQ14" s="67"/>
      <c r="MR14" s="67"/>
      <c r="MS14" s="67"/>
      <c r="MT14" s="67"/>
      <c r="MU14" s="67"/>
      <c r="MV14" s="67"/>
      <c r="MW14" s="67"/>
      <c r="MX14" s="67"/>
      <c r="MY14" s="67"/>
      <c r="MZ14" s="67"/>
      <c r="NA14" s="67"/>
      <c r="NB14" s="67"/>
      <c r="NC14" s="67"/>
      <c r="ND14" s="67"/>
      <c r="NE14" s="67"/>
      <c r="NF14" s="67"/>
      <c r="NG14" s="67"/>
      <c r="NH14" s="67"/>
      <c r="NI14" s="67"/>
      <c r="NJ14" s="67"/>
      <c r="NK14" s="67"/>
      <c r="NL14" s="67"/>
      <c r="NM14" s="67"/>
      <c r="NN14" s="67"/>
      <c r="NO14" s="67"/>
      <c r="NP14" s="67"/>
      <c r="NQ14" s="67"/>
      <c r="NR14" s="67"/>
      <c r="NS14" s="67"/>
      <c r="NT14" s="67"/>
      <c r="NU14" s="67"/>
      <c r="NV14" s="67"/>
      <c r="NW14" s="67"/>
      <c r="NX14" s="67"/>
      <c r="NY14" s="67"/>
      <c r="NZ14" s="67"/>
      <c r="OA14" s="67"/>
      <c r="OB14" s="67"/>
      <c r="OC14" s="67"/>
      <c r="OD14" s="67"/>
      <c r="OE14" s="67"/>
      <c r="OF14" s="67"/>
      <c r="OG14" s="67"/>
      <c r="OH14" s="67"/>
      <c r="OI14" s="67"/>
      <c r="OJ14" s="67"/>
      <c r="OK14" s="67"/>
      <c r="OL14" s="67"/>
      <c r="OM14" s="67"/>
      <c r="ON14" s="67"/>
      <c r="OO14" s="67"/>
      <c r="OP14" s="67"/>
      <c r="OQ14" s="67"/>
      <c r="OR14" s="67"/>
      <c r="OS14" s="67"/>
      <c r="OT14" s="67"/>
      <c r="OU14" s="67"/>
      <c r="OV14" s="67"/>
      <c r="OW14" s="67"/>
      <c r="OX14" s="67"/>
      <c r="OY14" s="67"/>
      <c r="OZ14" s="67"/>
      <c r="PA14" s="67"/>
      <c r="PB14" s="67"/>
      <c r="PC14" s="67"/>
      <c r="PD14" s="67"/>
      <c r="PE14" s="67"/>
      <c r="PF14" s="67"/>
      <c r="PG14" s="67"/>
      <c r="PH14" s="67"/>
      <c r="PI14" s="67"/>
      <c r="PJ14" s="67"/>
      <c r="PK14" s="67"/>
      <c r="PL14" s="67"/>
      <c r="PM14" s="67"/>
      <c r="PN14" s="67"/>
      <c r="PO14" s="67"/>
      <c r="PP14" s="67"/>
      <c r="PQ14" s="67"/>
      <c r="PR14" s="67"/>
      <c r="PS14" s="67"/>
      <c r="PT14" s="67"/>
      <c r="PU14" s="67"/>
      <c r="PV14" s="67"/>
      <c r="PW14" s="67"/>
      <c r="PX14" s="67"/>
      <c r="PY14" s="67"/>
      <c r="PZ14" s="67"/>
      <c r="QA14" s="67"/>
      <c r="QB14" s="67"/>
      <c r="QC14" s="67"/>
      <c r="QD14" s="67"/>
      <c r="QE14" s="67"/>
      <c r="QF14" s="67"/>
      <c r="QG14" s="67"/>
      <c r="QH14" s="67"/>
      <c r="QI14" s="67"/>
      <c r="QJ14" s="67"/>
      <c r="QK14" s="67"/>
      <c r="QL14" s="67"/>
      <c r="QM14" s="67"/>
      <c r="QN14" s="67"/>
      <c r="QO14" s="67"/>
      <c r="QP14" s="67"/>
      <c r="QQ14" s="67"/>
      <c r="QR14" s="67"/>
      <c r="QS14" s="67"/>
      <c r="QT14" s="67"/>
      <c r="QU14" s="67"/>
      <c r="QV14" s="67"/>
      <c r="QW14" s="67"/>
      <c r="QX14" s="67"/>
      <c r="QY14" s="67"/>
      <c r="QZ14" s="67"/>
      <c r="RA14" s="67"/>
      <c r="RB14" s="67"/>
      <c r="RC14" s="67"/>
      <c r="RD14" s="67"/>
      <c r="RE14" s="67"/>
      <c r="RF14" s="67"/>
      <c r="RG14" s="67"/>
      <c r="RH14" s="67"/>
      <c r="RI14" s="67"/>
      <c r="RJ14" s="67"/>
      <c r="RK14" s="67"/>
      <c r="RL14" s="67"/>
      <c r="RM14" s="67"/>
      <c r="RN14" s="67"/>
      <c r="RO14" s="67"/>
      <c r="RP14" s="67"/>
      <c r="RQ14" s="67"/>
      <c r="RR14" s="67"/>
      <c r="RS14" s="67"/>
      <c r="RT14" s="67"/>
      <c r="RU14" s="67"/>
      <c r="RV14" s="67"/>
      <c r="RW14" s="67"/>
      <c r="RX14" s="67"/>
      <c r="RY14" s="67"/>
      <c r="RZ14" s="67"/>
      <c r="SA14" s="67"/>
      <c r="SB14" s="67"/>
      <c r="SC14" s="67"/>
      <c r="SD14" s="67"/>
      <c r="SE14" s="67"/>
      <c r="SF14" s="67"/>
      <c r="SG14" s="67"/>
      <c r="SH14" s="67"/>
      <c r="SI14" s="67"/>
      <c r="SJ14" s="67"/>
      <c r="SK14" s="67"/>
      <c r="SL14" s="67"/>
      <c r="SM14" s="67"/>
      <c r="SN14" s="67"/>
      <c r="SO14" s="67"/>
      <c r="SP14" s="67"/>
      <c r="SQ14" s="67"/>
      <c r="SR14" s="67"/>
      <c r="SS14" s="67"/>
      <c r="ST14" s="67"/>
      <c r="SU14" s="67"/>
      <c r="SV14" s="67"/>
      <c r="SW14" s="67"/>
      <c r="SX14" s="67"/>
      <c r="SY14" s="67"/>
      <c r="SZ14" s="67"/>
      <c r="TA14" s="67"/>
      <c r="TB14" s="67"/>
      <c r="TC14" s="67"/>
      <c r="TD14" s="67"/>
      <c r="TE14" s="67"/>
      <c r="TF14" s="67"/>
      <c r="TG14" s="67"/>
      <c r="TH14" s="67"/>
      <c r="TI14" s="67"/>
      <c r="TJ14" s="67"/>
      <c r="TK14" s="67"/>
      <c r="TL14" s="67"/>
      <c r="TM14" s="67"/>
      <c r="TN14" s="67"/>
      <c r="TO14" s="67"/>
      <c r="TP14" s="67"/>
      <c r="TQ14" s="67"/>
      <c r="TR14" s="67"/>
      <c r="TS14" s="67"/>
      <c r="TT14" s="67"/>
      <c r="TU14" s="67"/>
      <c r="TV14" s="67"/>
      <c r="TW14" s="67"/>
      <c r="TX14" s="67"/>
      <c r="TY14" s="67"/>
      <c r="TZ14" s="67"/>
      <c r="UA14" s="67"/>
      <c r="UB14" s="67"/>
      <c r="UC14" s="67"/>
      <c r="UD14" s="67"/>
      <c r="UE14" s="67"/>
      <c r="UF14" s="67"/>
      <c r="UG14" s="67"/>
      <c r="UH14" s="67"/>
      <c r="UI14" s="67"/>
      <c r="UJ14" s="67"/>
      <c r="UK14" s="67"/>
      <c r="UL14" s="67"/>
      <c r="UM14" s="67"/>
      <c r="UN14" s="67"/>
      <c r="UO14" s="67"/>
      <c r="UP14" s="67"/>
      <c r="UQ14" s="67"/>
      <c r="UR14" s="67"/>
      <c r="US14" s="67"/>
      <c r="UT14" s="67"/>
      <c r="UU14" s="67"/>
      <c r="UV14" s="67"/>
      <c r="UW14" s="67"/>
      <c r="UX14" s="67"/>
      <c r="UY14" s="67"/>
      <c r="UZ14" s="67"/>
      <c r="VA14" s="67"/>
      <c r="VB14" s="67"/>
      <c r="VC14" s="67"/>
      <c r="VD14" s="67"/>
      <c r="VE14" s="67"/>
      <c r="VF14" s="67"/>
      <c r="VG14" s="67"/>
      <c r="VH14" s="67"/>
      <c r="VI14" s="67"/>
      <c r="VJ14" s="67"/>
      <c r="VK14" s="67"/>
      <c r="VL14" s="67"/>
      <c r="VM14" s="67"/>
      <c r="VN14" s="67"/>
      <c r="VO14" s="67"/>
      <c r="VP14" s="67"/>
      <c r="VQ14" s="67"/>
      <c r="VR14" s="67"/>
      <c r="VS14" s="67"/>
      <c r="VT14" s="67"/>
      <c r="VU14" s="67"/>
      <c r="VV14" s="67"/>
      <c r="VW14" s="67"/>
      <c r="VX14" s="67"/>
      <c r="VY14" s="67"/>
      <c r="VZ14" s="67"/>
      <c r="WA14" s="67"/>
      <c r="WB14" s="67"/>
      <c r="WC14" s="67"/>
      <c r="WD14" s="67"/>
      <c r="WE14" s="67"/>
      <c r="WF14" s="67"/>
      <c r="WG14" s="67"/>
      <c r="WH14" s="67"/>
      <c r="WI14" s="67"/>
      <c r="WJ14" s="67"/>
      <c r="WK14" s="67"/>
      <c r="WL14" s="67"/>
      <c r="WM14" s="67"/>
      <c r="WN14" s="67"/>
      <c r="WO14" s="67"/>
      <c r="WP14" s="67"/>
      <c r="WQ14" s="67"/>
      <c r="WR14" s="67"/>
      <c r="WS14" s="67"/>
      <c r="WT14" s="67"/>
      <c r="WU14" s="67"/>
      <c r="WV14" s="67"/>
      <c r="WW14" s="67"/>
      <c r="WX14" s="67"/>
      <c r="WY14" s="67"/>
      <c r="WZ14" s="67"/>
      <c r="XA14" s="67"/>
      <c r="XB14" s="67"/>
      <c r="XC14" s="67"/>
      <c r="XD14" s="67"/>
      <c r="XE14" s="67"/>
      <c r="XF14" s="67"/>
      <c r="XG14" s="67"/>
      <c r="XH14" s="67"/>
      <c r="XI14" s="67"/>
      <c r="XJ14" s="67"/>
      <c r="XK14" s="67"/>
      <c r="XL14" s="67"/>
      <c r="XM14" s="67"/>
      <c r="XN14" s="67"/>
      <c r="XO14" s="67"/>
      <c r="XP14" s="67"/>
      <c r="XQ14" s="67"/>
      <c r="XR14" s="67"/>
      <c r="XS14" s="67"/>
      <c r="XT14" s="67"/>
      <c r="XU14" s="67"/>
      <c r="XV14" s="67"/>
      <c r="XW14" s="67"/>
      <c r="XX14" s="67"/>
      <c r="XY14" s="67"/>
      <c r="XZ14" s="67"/>
      <c r="YA14" s="67"/>
      <c r="YB14" s="67"/>
      <c r="YC14" s="67"/>
      <c r="YD14" s="67"/>
      <c r="YE14" s="67"/>
      <c r="YF14" s="67"/>
      <c r="YG14" s="67"/>
      <c r="YH14" s="67"/>
      <c r="YI14" s="67"/>
      <c r="YJ14" s="67"/>
      <c r="YK14" s="67"/>
      <c r="YL14" s="67"/>
      <c r="YM14" s="67"/>
      <c r="YN14" s="67"/>
      <c r="YO14" s="67"/>
      <c r="YP14" s="67"/>
      <c r="YQ14" s="67"/>
      <c r="YR14" s="67"/>
      <c r="YS14" s="67"/>
      <c r="YT14" s="67"/>
      <c r="YU14" s="67"/>
      <c r="YV14" s="67"/>
      <c r="YW14" s="67"/>
      <c r="YX14" s="67"/>
      <c r="YY14" s="67"/>
      <c r="YZ14" s="67"/>
      <c r="ZA14" s="67"/>
      <c r="ZB14" s="67"/>
      <c r="ZC14" s="67"/>
      <c r="ZD14" s="67"/>
      <c r="ZE14" s="67"/>
      <c r="ZF14" s="67"/>
      <c r="ZG14" s="67"/>
      <c r="ZH14" s="67"/>
      <c r="ZI14" s="67"/>
      <c r="ZJ14" s="67"/>
      <c r="ZK14" s="67"/>
      <c r="ZL14" s="67"/>
      <c r="ZM14" s="67"/>
      <c r="ZN14" s="67"/>
      <c r="ZO14" s="67"/>
      <c r="ZP14" s="67"/>
      <c r="ZQ14" s="67"/>
      <c r="ZR14" s="67"/>
      <c r="ZS14" s="67"/>
      <c r="ZT14" s="67"/>
      <c r="ZU14" s="67"/>
      <c r="ZV14" s="67"/>
      <c r="ZW14" s="67"/>
      <c r="ZX14" s="67"/>
      <c r="ZY14" s="67"/>
      <c r="ZZ14" s="67"/>
      <c r="AAA14" s="67"/>
      <c r="AAB14" s="67"/>
      <c r="AAC14" s="67"/>
      <c r="AAD14" s="67"/>
      <c r="AAE14" s="67"/>
      <c r="AAF14" s="67"/>
      <c r="AAG14" s="67"/>
      <c r="AAH14" s="67"/>
      <c r="AAI14" s="67"/>
      <c r="AAJ14" s="67"/>
      <c r="AAK14" s="67"/>
      <c r="AAL14" s="67"/>
      <c r="AAM14" s="67"/>
      <c r="AAN14" s="67"/>
      <c r="AAO14" s="67"/>
      <c r="AAP14" s="67"/>
      <c r="AAQ14" s="67"/>
      <c r="AAR14" s="67"/>
      <c r="AAS14" s="67"/>
      <c r="AAT14" s="67"/>
      <c r="AAU14" s="67"/>
      <c r="AAV14" s="67"/>
      <c r="AAW14" s="67"/>
      <c r="AAX14" s="67"/>
      <c r="AAY14" s="67"/>
      <c r="AAZ14" s="67"/>
      <c r="ABA14" s="67"/>
      <c r="ABB14" s="67"/>
      <c r="ABC14" s="67"/>
      <c r="ABD14" s="67"/>
      <c r="ABE14" s="67"/>
      <c r="ABF14" s="67"/>
      <c r="ABG14" s="67"/>
      <c r="ABH14" s="67"/>
      <c r="ABI14" s="67"/>
      <c r="ABJ14" s="67"/>
      <c r="ABK14" s="67"/>
      <c r="ABL14" s="67"/>
      <c r="ABM14" s="67"/>
      <c r="ABN14" s="67"/>
      <c r="ABO14" s="67"/>
      <c r="ABP14" s="67"/>
      <c r="ABQ14" s="67"/>
      <c r="ABR14" s="67"/>
      <c r="ABS14" s="67"/>
      <c r="ABT14" s="67"/>
      <c r="ABU14" s="67"/>
      <c r="ABV14" s="67"/>
      <c r="ABW14" s="67"/>
      <c r="ABX14" s="67"/>
      <c r="ABY14" s="67"/>
      <c r="ABZ14" s="67"/>
      <c r="ACA14" s="67"/>
      <c r="ACB14" s="67"/>
      <c r="ACC14" s="67"/>
      <c r="ACD14" s="67"/>
      <c r="ACE14" s="67"/>
      <c r="ACF14" s="67"/>
      <c r="ACG14" s="67"/>
      <c r="ACH14" s="67"/>
      <c r="ACI14" s="67"/>
      <c r="ACJ14" s="67"/>
      <c r="ACK14" s="67"/>
      <c r="ACL14" s="67"/>
      <c r="ACM14" s="67"/>
      <c r="ACN14" s="67"/>
      <c r="ACO14" s="67"/>
      <c r="ACP14" s="67"/>
      <c r="ACQ14" s="67"/>
      <c r="ACR14" s="67"/>
      <c r="ACS14" s="67"/>
      <c r="ACT14" s="67"/>
      <c r="ACU14" s="67"/>
      <c r="ACV14" s="67"/>
      <c r="ACW14" s="67"/>
      <c r="ACX14" s="67"/>
      <c r="ACY14" s="67"/>
      <c r="ACZ14" s="67"/>
      <c r="ADA14" s="67"/>
      <c r="ADB14" s="67"/>
      <c r="ADC14" s="67"/>
      <c r="ADD14" s="67"/>
      <c r="ADE14" s="67"/>
      <c r="ADF14" s="67"/>
      <c r="ADG14" s="67"/>
      <c r="ADH14" s="67"/>
      <c r="ADI14" s="67"/>
      <c r="ADJ14" s="67"/>
      <c r="ADK14" s="67"/>
      <c r="ADL14" s="67"/>
      <c r="ADM14" s="67"/>
      <c r="ADN14" s="67"/>
      <c r="ADO14" s="67"/>
      <c r="ADP14" s="67"/>
      <c r="ADQ14" s="67"/>
      <c r="ADR14" s="67"/>
      <c r="ADS14" s="67"/>
      <c r="ADT14" s="67"/>
      <c r="ADU14" s="67"/>
      <c r="ADV14" s="67"/>
      <c r="ADW14" s="67"/>
      <c r="ADX14" s="67"/>
      <c r="ADY14" s="67"/>
      <c r="ADZ14" s="67"/>
      <c r="AEA14" s="67"/>
      <c r="AEB14" s="67"/>
      <c r="AEC14" s="67"/>
      <c r="AED14" s="67"/>
      <c r="AEE14" s="67"/>
      <c r="AEF14" s="67"/>
      <c r="AEG14" s="67"/>
      <c r="AEH14" s="67"/>
      <c r="AEI14" s="67"/>
      <c r="AEJ14" s="67"/>
      <c r="AEK14" s="67"/>
      <c r="AEL14" s="67"/>
      <c r="AEM14" s="67"/>
      <c r="AEN14" s="67"/>
      <c r="AEO14" s="67"/>
      <c r="AEP14" s="67"/>
      <c r="AEQ14" s="67"/>
      <c r="AER14" s="67"/>
      <c r="AES14" s="67"/>
      <c r="AET14" s="67"/>
      <c r="AEU14" s="67"/>
      <c r="AEV14" s="67"/>
      <c r="AEW14" s="67"/>
      <c r="AEX14" s="67"/>
      <c r="AEY14" s="67"/>
      <c r="AEZ14" s="67"/>
      <c r="AFA14" s="67"/>
      <c r="AFB14" s="67"/>
      <c r="AFC14" s="67"/>
      <c r="AFD14" s="67"/>
      <c r="AFE14" s="67"/>
      <c r="AFF14" s="67"/>
      <c r="AFG14" s="67"/>
      <c r="AFH14" s="67"/>
      <c r="AFI14" s="67"/>
      <c r="AFJ14" s="67"/>
      <c r="AFK14" s="67"/>
      <c r="AFL14" s="67"/>
      <c r="AFM14" s="67"/>
      <c r="AFN14" s="67"/>
      <c r="AFO14" s="67"/>
      <c r="AFP14" s="67"/>
      <c r="AFQ14" s="67"/>
      <c r="AFR14" s="67"/>
      <c r="AFS14" s="67"/>
      <c r="AFT14" s="67"/>
      <c r="AFU14" s="67"/>
      <c r="AFV14" s="67"/>
      <c r="AFW14" s="67"/>
      <c r="AFX14" s="67"/>
      <c r="AFY14" s="67"/>
      <c r="AFZ14" s="67"/>
      <c r="AGA14" s="67"/>
      <c r="AGB14" s="67"/>
      <c r="AGC14" s="67"/>
      <c r="AGD14" s="67"/>
      <c r="AGE14" s="67"/>
      <c r="AGF14" s="67"/>
      <c r="AGG14" s="67"/>
      <c r="AGH14" s="67"/>
      <c r="AGI14" s="67"/>
      <c r="AGJ14" s="67"/>
      <c r="AGK14" s="67"/>
      <c r="AGL14" s="67"/>
      <c r="AGM14" s="67"/>
      <c r="AGN14" s="67"/>
      <c r="AGO14" s="67"/>
      <c r="AGP14" s="67"/>
      <c r="AGQ14" s="67"/>
      <c r="AGR14" s="67"/>
      <c r="AGS14" s="67"/>
      <c r="AGT14" s="67"/>
      <c r="AGU14" s="67"/>
      <c r="AGV14" s="67"/>
      <c r="AGW14" s="67"/>
      <c r="AGX14" s="67"/>
      <c r="AGY14" s="67"/>
      <c r="AGZ14" s="67"/>
      <c r="AHA14" s="67"/>
      <c r="AHB14" s="67"/>
      <c r="AHC14" s="67"/>
      <c r="AHD14" s="67"/>
      <c r="AHE14" s="67"/>
      <c r="AHF14" s="67"/>
      <c r="AHG14" s="67"/>
      <c r="AHH14" s="67"/>
      <c r="AHI14" s="67"/>
      <c r="AHJ14" s="67"/>
      <c r="AHK14" s="67"/>
      <c r="AHL14" s="67"/>
      <c r="AHM14" s="67"/>
      <c r="AHN14" s="67"/>
      <c r="AHO14" s="67"/>
      <c r="AHP14" s="67"/>
      <c r="AHQ14" s="67"/>
      <c r="AHR14" s="67"/>
      <c r="AHS14" s="67"/>
      <c r="AHT14" s="67"/>
      <c r="AHU14" s="67"/>
      <c r="AHV14" s="67"/>
      <c r="AHW14" s="67"/>
      <c r="AHX14" s="67"/>
      <c r="AHY14" s="67"/>
      <c r="AHZ14" s="67"/>
      <c r="AIA14" s="67"/>
      <c r="AIB14" s="67"/>
      <c r="AIC14" s="67"/>
      <c r="AID14" s="67"/>
      <c r="AIE14" s="67"/>
      <c r="AIF14" s="67"/>
      <c r="AIG14" s="67"/>
      <c r="AIH14" s="67"/>
      <c r="AII14" s="67"/>
      <c r="AIJ14" s="67"/>
      <c r="AIK14" s="67"/>
      <c r="AIL14" s="67"/>
      <c r="AIM14" s="67"/>
      <c r="AIN14" s="67"/>
      <c r="AIO14" s="67"/>
      <c r="AIP14" s="67"/>
      <c r="AIQ14" s="67"/>
      <c r="AIR14" s="67"/>
      <c r="AIS14" s="67"/>
      <c r="AIT14" s="67"/>
      <c r="AIU14" s="67"/>
      <c r="AIV14" s="67"/>
      <c r="AIW14" s="67"/>
      <c r="AIX14" s="67"/>
      <c r="AIY14" s="67"/>
      <c r="AIZ14" s="67"/>
      <c r="AJA14" s="67"/>
      <c r="AJB14" s="67"/>
      <c r="AJC14" s="67"/>
      <c r="AJD14" s="67"/>
      <c r="AJE14" s="67"/>
      <c r="AJF14" s="67"/>
      <c r="AJG14" s="67"/>
      <c r="AJH14" s="67"/>
      <c r="AJI14" s="67"/>
      <c r="AJJ14" s="67"/>
      <c r="AJK14" s="67"/>
      <c r="AJL14" s="67"/>
      <c r="AJM14" s="67"/>
      <c r="AJN14" s="67"/>
      <c r="AJO14" s="67"/>
      <c r="AJP14" s="67"/>
      <c r="AJQ14" s="67"/>
      <c r="AJR14" s="67"/>
      <c r="AJS14" s="67"/>
      <c r="AJT14" s="67"/>
      <c r="AJU14" s="67"/>
      <c r="AJV14" s="67"/>
      <c r="AJW14" s="67"/>
      <c r="AJX14" s="67"/>
      <c r="AJY14" s="67"/>
      <c r="AJZ14" s="67"/>
      <c r="AKA14" s="67"/>
      <c r="AKB14" s="67"/>
      <c r="AKC14" s="67"/>
      <c r="AKD14" s="67"/>
      <c r="AKE14" s="67"/>
      <c r="AKF14" s="67"/>
      <c r="AKG14" s="67"/>
      <c r="AKH14" s="67"/>
      <c r="AKI14" s="67"/>
      <c r="AKJ14" s="67"/>
      <c r="AKK14" s="67"/>
      <c r="AKL14" s="67"/>
      <c r="AKM14" s="67"/>
      <c r="AKN14" s="67"/>
      <c r="AKO14" s="67"/>
      <c r="AKP14" s="67"/>
      <c r="AKQ14" s="67"/>
      <c r="AKR14" s="67"/>
      <c r="AKS14" s="67"/>
      <c r="AKT14" s="67"/>
      <c r="AKU14" s="67"/>
      <c r="AKV14" s="67"/>
      <c r="AKW14" s="67"/>
      <c r="AKX14" s="67"/>
      <c r="AKY14" s="67"/>
      <c r="AKZ14" s="67"/>
      <c r="ALA14" s="67"/>
      <c r="ALB14" s="67"/>
      <c r="ALC14" s="67"/>
      <c r="ALD14" s="67"/>
      <c r="ALE14" s="67"/>
      <c r="ALF14" s="67"/>
      <c r="ALG14" s="67"/>
      <c r="ALH14" s="67"/>
      <c r="ALI14" s="67"/>
      <c r="ALJ14" s="67"/>
      <c r="ALK14" s="67"/>
      <c r="ALL14" s="67"/>
      <c r="ALM14" s="67"/>
      <c r="ALN14" s="67"/>
      <c r="ALO14" s="67"/>
      <c r="ALP14" s="67"/>
      <c r="ALQ14" s="67"/>
      <c r="ALR14" s="67"/>
      <c r="ALS14" s="67"/>
      <c r="ALT14" s="67"/>
      <c r="ALU14" s="67"/>
      <c r="ALV14" s="67"/>
    </row>
    <row r="15" spans="1:1010" s="48" customFormat="1" ht="30" customHeight="1" x14ac:dyDescent="0.2">
      <c r="A15" s="17">
        <f t="shared" si="0"/>
        <v>4</v>
      </c>
      <c r="B15" s="142" t="s">
        <v>188</v>
      </c>
      <c r="C15" s="150">
        <v>2143</v>
      </c>
      <c r="D15" s="150">
        <v>2124</v>
      </c>
      <c r="E15" s="150">
        <v>1482</v>
      </c>
      <c r="F15" s="152">
        <v>1393</v>
      </c>
      <c r="G15" s="152">
        <v>1670</v>
      </c>
      <c r="H15" s="152">
        <v>1869</v>
      </c>
      <c r="I15" s="152">
        <v>1381</v>
      </c>
      <c r="J15" s="152">
        <v>1548</v>
      </c>
      <c r="K15" s="152">
        <v>9331</v>
      </c>
      <c r="L15" s="152">
        <v>10713</v>
      </c>
      <c r="M15" s="152">
        <v>6379</v>
      </c>
      <c r="N15" s="152">
        <v>7885</v>
      </c>
      <c r="O15" s="152">
        <v>1239</v>
      </c>
      <c r="P15" s="152">
        <v>1487</v>
      </c>
      <c r="Q15" s="152">
        <v>3387</v>
      </c>
      <c r="R15" s="152">
        <v>4585</v>
      </c>
      <c r="S15" s="152"/>
      <c r="T15" s="152"/>
      <c r="U15" s="152">
        <v>135</v>
      </c>
      <c r="V15" s="152">
        <v>288</v>
      </c>
      <c r="W15" s="152">
        <v>2666</v>
      </c>
      <c r="X15" s="152">
        <v>3502</v>
      </c>
      <c r="Y15" s="152">
        <v>586</v>
      </c>
      <c r="Z15" s="152">
        <v>793</v>
      </c>
      <c r="AA15" s="152"/>
      <c r="AB15" s="152">
        <v>2</v>
      </c>
      <c r="AC15" s="152">
        <v>27</v>
      </c>
      <c r="AD15" s="152">
        <v>41</v>
      </c>
      <c r="AE15" s="152">
        <v>5075</v>
      </c>
      <c r="AF15" s="152">
        <v>5126</v>
      </c>
      <c r="AG15" s="152">
        <v>2</v>
      </c>
      <c r="AH15" s="152"/>
      <c r="AI15" s="152">
        <v>102</v>
      </c>
      <c r="AJ15" s="152">
        <v>266</v>
      </c>
      <c r="AK15" s="152">
        <v>4292</v>
      </c>
      <c r="AL15" s="152">
        <v>4219</v>
      </c>
      <c r="AM15" s="152">
        <v>711</v>
      </c>
      <c r="AN15" s="152">
        <v>641</v>
      </c>
      <c r="AO15" s="152"/>
      <c r="AP15" s="152"/>
      <c r="AQ15" s="152">
        <v>2228</v>
      </c>
      <c r="AR15" s="152">
        <v>1878</v>
      </c>
      <c r="AS15" s="152">
        <v>1249</v>
      </c>
      <c r="AT15" s="152">
        <v>881</v>
      </c>
      <c r="AU15" s="152">
        <v>530</v>
      </c>
      <c r="AV15" s="152">
        <v>538</v>
      </c>
      <c r="AW15" s="152">
        <v>449</v>
      </c>
      <c r="AX15" s="152">
        <v>459</v>
      </c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  <c r="IO15" s="67"/>
      <c r="IP15" s="67"/>
      <c r="IQ15" s="67"/>
      <c r="IR15" s="67"/>
      <c r="IS15" s="67"/>
      <c r="IT15" s="67"/>
      <c r="IU15" s="67"/>
      <c r="IV15" s="67"/>
      <c r="IW15" s="67"/>
      <c r="IX15" s="67"/>
      <c r="IY15" s="67"/>
      <c r="IZ15" s="67"/>
      <c r="JA15" s="67"/>
      <c r="JB15" s="67"/>
      <c r="JC15" s="67"/>
      <c r="JD15" s="67"/>
      <c r="JE15" s="67"/>
      <c r="JF15" s="67"/>
      <c r="JG15" s="67"/>
      <c r="JH15" s="67"/>
      <c r="JI15" s="67"/>
      <c r="JJ15" s="67"/>
      <c r="JK15" s="67"/>
      <c r="JL15" s="67"/>
      <c r="JM15" s="67"/>
      <c r="JN15" s="67"/>
      <c r="JO15" s="67"/>
      <c r="JP15" s="67"/>
      <c r="JQ15" s="67"/>
      <c r="JR15" s="67"/>
      <c r="JS15" s="67"/>
      <c r="JT15" s="67"/>
      <c r="JU15" s="67"/>
      <c r="JV15" s="67"/>
      <c r="JW15" s="67"/>
      <c r="JX15" s="67"/>
      <c r="JY15" s="67"/>
      <c r="JZ15" s="67"/>
      <c r="KA15" s="67"/>
      <c r="KB15" s="67"/>
      <c r="KC15" s="67"/>
      <c r="KD15" s="67"/>
      <c r="KE15" s="67"/>
      <c r="KF15" s="67"/>
      <c r="KG15" s="67"/>
      <c r="KH15" s="67"/>
      <c r="KI15" s="67"/>
      <c r="KJ15" s="67"/>
      <c r="KK15" s="67"/>
      <c r="KL15" s="67"/>
      <c r="KM15" s="67"/>
      <c r="KN15" s="67"/>
      <c r="KO15" s="67"/>
      <c r="KP15" s="67"/>
      <c r="KQ15" s="67"/>
      <c r="KR15" s="67"/>
      <c r="KS15" s="67"/>
      <c r="KT15" s="67"/>
      <c r="KU15" s="67"/>
      <c r="KV15" s="67"/>
      <c r="KW15" s="67"/>
      <c r="KX15" s="67"/>
      <c r="KY15" s="67"/>
      <c r="KZ15" s="67"/>
      <c r="LA15" s="67"/>
      <c r="LB15" s="67"/>
      <c r="LC15" s="67"/>
      <c r="LD15" s="67"/>
      <c r="LE15" s="67"/>
      <c r="LF15" s="67"/>
      <c r="LG15" s="67"/>
      <c r="LH15" s="67"/>
      <c r="LI15" s="67"/>
      <c r="LJ15" s="67"/>
      <c r="LK15" s="67"/>
      <c r="LL15" s="67"/>
      <c r="LM15" s="67"/>
      <c r="LN15" s="67"/>
      <c r="LO15" s="67"/>
      <c r="LP15" s="67"/>
      <c r="LQ15" s="67"/>
      <c r="LR15" s="67"/>
      <c r="LS15" s="67"/>
      <c r="LT15" s="67"/>
      <c r="LU15" s="67"/>
      <c r="LV15" s="67"/>
      <c r="LW15" s="67"/>
      <c r="LX15" s="67"/>
      <c r="LY15" s="67"/>
      <c r="LZ15" s="67"/>
      <c r="MA15" s="67"/>
      <c r="MB15" s="67"/>
      <c r="MC15" s="67"/>
      <c r="MD15" s="67"/>
      <c r="ME15" s="67"/>
      <c r="MF15" s="67"/>
      <c r="MG15" s="67"/>
      <c r="MH15" s="67"/>
      <c r="MI15" s="67"/>
      <c r="MJ15" s="67"/>
      <c r="MK15" s="67"/>
      <c r="ML15" s="67"/>
      <c r="MM15" s="67"/>
      <c r="MN15" s="67"/>
      <c r="MO15" s="67"/>
      <c r="MP15" s="67"/>
      <c r="MQ15" s="67"/>
      <c r="MR15" s="67"/>
      <c r="MS15" s="67"/>
      <c r="MT15" s="67"/>
      <c r="MU15" s="67"/>
      <c r="MV15" s="67"/>
      <c r="MW15" s="67"/>
      <c r="MX15" s="67"/>
      <c r="MY15" s="67"/>
      <c r="MZ15" s="67"/>
      <c r="NA15" s="67"/>
      <c r="NB15" s="67"/>
      <c r="NC15" s="67"/>
      <c r="ND15" s="67"/>
      <c r="NE15" s="67"/>
      <c r="NF15" s="67"/>
      <c r="NG15" s="67"/>
      <c r="NH15" s="67"/>
      <c r="NI15" s="67"/>
      <c r="NJ15" s="67"/>
      <c r="NK15" s="67"/>
      <c r="NL15" s="67"/>
      <c r="NM15" s="67"/>
      <c r="NN15" s="67"/>
      <c r="NO15" s="67"/>
      <c r="NP15" s="67"/>
      <c r="NQ15" s="67"/>
      <c r="NR15" s="67"/>
      <c r="NS15" s="67"/>
      <c r="NT15" s="67"/>
      <c r="NU15" s="67"/>
      <c r="NV15" s="67"/>
      <c r="NW15" s="67"/>
      <c r="NX15" s="67"/>
      <c r="NY15" s="67"/>
      <c r="NZ15" s="67"/>
      <c r="OA15" s="67"/>
      <c r="OB15" s="67"/>
      <c r="OC15" s="67"/>
      <c r="OD15" s="67"/>
      <c r="OE15" s="67"/>
      <c r="OF15" s="67"/>
      <c r="OG15" s="67"/>
      <c r="OH15" s="67"/>
      <c r="OI15" s="67"/>
      <c r="OJ15" s="67"/>
      <c r="OK15" s="67"/>
      <c r="OL15" s="67"/>
      <c r="OM15" s="67"/>
      <c r="ON15" s="67"/>
      <c r="OO15" s="67"/>
      <c r="OP15" s="67"/>
      <c r="OQ15" s="67"/>
      <c r="OR15" s="67"/>
      <c r="OS15" s="67"/>
      <c r="OT15" s="67"/>
      <c r="OU15" s="67"/>
      <c r="OV15" s="67"/>
      <c r="OW15" s="67"/>
      <c r="OX15" s="67"/>
      <c r="OY15" s="67"/>
      <c r="OZ15" s="67"/>
      <c r="PA15" s="67"/>
      <c r="PB15" s="67"/>
      <c r="PC15" s="67"/>
      <c r="PD15" s="67"/>
      <c r="PE15" s="67"/>
      <c r="PF15" s="67"/>
      <c r="PG15" s="67"/>
      <c r="PH15" s="67"/>
      <c r="PI15" s="67"/>
      <c r="PJ15" s="67"/>
      <c r="PK15" s="67"/>
      <c r="PL15" s="67"/>
      <c r="PM15" s="67"/>
      <c r="PN15" s="67"/>
      <c r="PO15" s="67"/>
      <c r="PP15" s="67"/>
      <c r="PQ15" s="67"/>
      <c r="PR15" s="67"/>
      <c r="PS15" s="67"/>
      <c r="PT15" s="67"/>
      <c r="PU15" s="67"/>
      <c r="PV15" s="67"/>
      <c r="PW15" s="67"/>
      <c r="PX15" s="67"/>
      <c r="PY15" s="67"/>
      <c r="PZ15" s="67"/>
      <c r="QA15" s="67"/>
      <c r="QB15" s="67"/>
      <c r="QC15" s="67"/>
      <c r="QD15" s="67"/>
      <c r="QE15" s="67"/>
      <c r="QF15" s="67"/>
      <c r="QG15" s="67"/>
      <c r="QH15" s="67"/>
      <c r="QI15" s="67"/>
      <c r="QJ15" s="67"/>
      <c r="QK15" s="67"/>
      <c r="QL15" s="67"/>
      <c r="QM15" s="67"/>
      <c r="QN15" s="67"/>
      <c r="QO15" s="67"/>
      <c r="QP15" s="67"/>
      <c r="QQ15" s="67"/>
      <c r="QR15" s="67"/>
      <c r="QS15" s="67"/>
      <c r="QT15" s="67"/>
      <c r="QU15" s="67"/>
      <c r="QV15" s="67"/>
      <c r="QW15" s="67"/>
      <c r="QX15" s="67"/>
      <c r="QY15" s="67"/>
      <c r="QZ15" s="67"/>
      <c r="RA15" s="67"/>
      <c r="RB15" s="67"/>
      <c r="RC15" s="67"/>
      <c r="RD15" s="67"/>
      <c r="RE15" s="67"/>
      <c r="RF15" s="67"/>
      <c r="RG15" s="67"/>
      <c r="RH15" s="67"/>
      <c r="RI15" s="67"/>
      <c r="RJ15" s="67"/>
      <c r="RK15" s="67"/>
      <c r="RL15" s="67"/>
      <c r="RM15" s="67"/>
      <c r="RN15" s="67"/>
      <c r="RO15" s="67"/>
      <c r="RP15" s="67"/>
      <c r="RQ15" s="67"/>
      <c r="RR15" s="67"/>
      <c r="RS15" s="67"/>
      <c r="RT15" s="67"/>
      <c r="RU15" s="67"/>
      <c r="RV15" s="67"/>
      <c r="RW15" s="67"/>
      <c r="RX15" s="67"/>
      <c r="RY15" s="67"/>
      <c r="RZ15" s="67"/>
      <c r="SA15" s="67"/>
      <c r="SB15" s="67"/>
      <c r="SC15" s="67"/>
      <c r="SD15" s="67"/>
      <c r="SE15" s="67"/>
      <c r="SF15" s="67"/>
      <c r="SG15" s="67"/>
      <c r="SH15" s="67"/>
      <c r="SI15" s="67"/>
      <c r="SJ15" s="67"/>
      <c r="SK15" s="67"/>
      <c r="SL15" s="67"/>
      <c r="SM15" s="67"/>
      <c r="SN15" s="67"/>
      <c r="SO15" s="67"/>
      <c r="SP15" s="67"/>
      <c r="SQ15" s="67"/>
      <c r="SR15" s="67"/>
      <c r="SS15" s="67"/>
      <c r="ST15" s="67"/>
      <c r="SU15" s="67"/>
      <c r="SV15" s="67"/>
      <c r="SW15" s="67"/>
      <c r="SX15" s="67"/>
      <c r="SY15" s="67"/>
      <c r="SZ15" s="67"/>
      <c r="TA15" s="67"/>
      <c r="TB15" s="67"/>
      <c r="TC15" s="67"/>
      <c r="TD15" s="67"/>
      <c r="TE15" s="67"/>
      <c r="TF15" s="67"/>
      <c r="TG15" s="67"/>
      <c r="TH15" s="67"/>
      <c r="TI15" s="67"/>
      <c r="TJ15" s="67"/>
      <c r="TK15" s="67"/>
      <c r="TL15" s="67"/>
      <c r="TM15" s="67"/>
      <c r="TN15" s="67"/>
      <c r="TO15" s="67"/>
      <c r="TP15" s="67"/>
      <c r="TQ15" s="67"/>
      <c r="TR15" s="67"/>
      <c r="TS15" s="67"/>
      <c r="TT15" s="67"/>
      <c r="TU15" s="67"/>
      <c r="TV15" s="67"/>
      <c r="TW15" s="67"/>
      <c r="TX15" s="67"/>
      <c r="TY15" s="67"/>
      <c r="TZ15" s="67"/>
      <c r="UA15" s="67"/>
      <c r="UB15" s="67"/>
      <c r="UC15" s="67"/>
      <c r="UD15" s="67"/>
      <c r="UE15" s="67"/>
      <c r="UF15" s="67"/>
      <c r="UG15" s="67"/>
      <c r="UH15" s="67"/>
      <c r="UI15" s="67"/>
      <c r="UJ15" s="67"/>
      <c r="UK15" s="67"/>
      <c r="UL15" s="67"/>
      <c r="UM15" s="67"/>
      <c r="UN15" s="67"/>
      <c r="UO15" s="67"/>
      <c r="UP15" s="67"/>
      <c r="UQ15" s="67"/>
      <c r="UR15" s="67"/>
      <c r="US15" s="67"/>
      <c r="UT15" s="67"/>
      <c r="UU15" s="67"/>
      <c r="UV15" s="67"/>
      <c r="UW15" s="67"/>
      <c r="UX15" s="67"/>
      <c r="UY15" s="67"/>
      <c r="UZ15" s="67"/>
      <c r="VA15" s="67"/>
      <c r="VB15" s="67"/>
      <c r="VC15" s="67"/>
      <c r="VD15" s="67"/>
      <c r="VE15" s="67"/>
      <c r="VF15" s="67"/>
      <c r="VG15" s="67"/>
      <c r="VH15" s="67"/>
      <c r="VI15" s="67"/>
      <c r="VJ15" s="67"/>
      <c r="VK15" s="67"/>
      <c r="VL15" s="67"/>
      <c r="VM15" s="67"/>
      <c r="VN15" s="67"/>
      <c r="VO15" s="67"/>
      <c r="VP15" s="67"/>
      <c r="VQ15" s="67"/>
      <c r="VR15" s="67"/>
      <c r="VS15" s="67"/>
      <c r="VT15" s="67"/>
      <c r="VU15" s="67"/>
      <c r="VV15" s="67"/>
      <c r="VW15" s="67"/>
      <c r="VX15" s="67"/>
      <c r="VY15" s="67"/>
      <c r="VZ15" s="67"/>
      <c r="WA15" s="67"/>
      <c r="WB15" s="67"/>
      <c r="WC15" s="67"/>
      <c r="WD15" s="67"/>
      <c r="WE15" s="67"/>
      <c r="WF15" s="67"/>
      <c r="WG15" s="67"/>
      <c r="WH15" s="67"/>
      <c r="WI15" s="67"/>
      <c r="WJ15" s="67"/>
      <c r="WK15" s="67"/>
      <c r="WL15" s="67"/>
      <c r="WM15" s="67"/>
      <c r="WN15" s="67"/>
      <c r="WO15" s="67"/>
      <c r="WP15" s="67"/>
      <c r="WQ15" s="67"/>
      <c r="WR15" s="67"/>
      <c r="WS15" s="67"/>
      <c r="WT15" s="67"/>
      <c r="WU15" s="67"/>
      <c r="WV15" s="67"/>
      <c r="WW15" s="67"/>
      <c r="WX15" s="67"/>
      <c r="WY15" s="67"/>
      <c r="WZ15" s="67"/>
      <c r="XA15" s="67"/>
      <c r="XB15" s="67"/>
      <c r="XC15" s="67"/>
      <c r="XD15" s="67"/>
      <c r="XE15" s="67"/>
      <c r="XF15" s="67"/>
      <c r="XG15" s="67"/>
      <c r="XH15" s="67"/>
      <c r="XI15" s="67"/>
      <c r="XJ15" s="67"/>
      <c r="XK15" s="67"/>
      <c r="XL15" s="67"/>
      <c r="XM15" s="67"/>
      <c r="XN15" s="67"/>
      <c r="XO15" s="67"/>
      <c r="XP15" s="67"/>
      <c r="XQ15" s="67"/>
      <c r="XR15" s="67"/>
      <c r="XS15" s="67"/>
      <c r="XT15" s="67"/>
      <c r="XU15" s="67"/>
      <c r="XV15" s="67"/>
      <c r="XW15" s="67"/>
      <c r="XX15" s="67"/>
      <c r="XY15" s="67"/>
      <c r="XZ15" s="67"/>
      <c r="YA15" s="67"/>
      <c r="YB15" s="67"/>
      <c r="YC15" s="67"/>
      <c r="YD15" s="67"/>
      <c r="YE15" s="67"/>
      <c r="YF15" s="67"/>
      <c r="YG15" s="67"/>
      <c r="YH15" s="67"/>
      <c r="YI15" s="67"/>
      <c r="YJ15" s="67"/>
      <c r="YK15" s="67"/>
      <c r="YL15" s="67"/>
      <c r="YM15" s="67"/>
      <c r="YN15" s="67"/>
      <c r="YO15" s="67"/>
      <c r="YP15" s="67"/>
      <c r="YQ15" s="67"/>
      <c r="YR15" s="67"/>
      <c r="YS15" s="67"/>
      <c r="YT15" s="67"/>
      <c r="YU15" s="67"/>
      <c r="YV15" s="67"/>
      <c r="YW15" s="67"/>
      <c r="YX15" s="67"/>
      <c r="YY15" s="67"/>
      <c r="YZ15" s="67"/>
      <c r="ZA15" s="67"/>
      <c r="ZB15" s="67"/>
      <c r="ZC15" s="67"/>
      <c r="ZD15" s="67"/>
      <c r="ZE15" s="67"/>
      <c r="ZF15" s="67"/>
      <c r="ZG15" s="67"/>
      <c r="ZH15" s="67"/>
      <c r="ZI15" s="67"/>
      <c r="ZJ15" s="67"/>
      <c r="ZK15" s="67"/>
      <c r="ZL15" s="67"/>
      <c r="ZM15" s="67"/>
      <c r="ZN15" s="67"/>
      <c r="ZO15" s="67"/>
      <c r="ZP15" s="67"/>
      <c r="ZQ15" s="67"/>
      <c r="ZR15" s="67"/>
      <c r="ZS15" s="67"/>
      <c r="ZT15" s="67"/>
      <c r="ZU15" s="67"/>
      <c r="ZV15" s="67"/>
      <c r="ZW15" s="67"/>
      <c r="ZX15" s="67"/>
      <c r="ZY15" s="67"/>
      <c r="ZZ15" s="67"/>
      <c r="AAA15" s="67"/>
      <c r="AAB15" s="67"/>
      <c r="AAC15" s="67"/>
      <c r="AAD15" s="67"/>
      <c r="AAE15" s="67"/>
      <c r="AAF15" s="67"/>
      <c r="AAG15" s="67"/>
      <c r="AAH15" s="67"/>
      <c r="AAI15" s="67"/>
      <c r="AAJ15" s="67"/>
      <c r="AAK15" s="67"/>
      <c r="AAL15" s="67"/>
      <c r="AAM15" s="67"/>
      <c r="AAN15" s="67"/>
      <c r="AAO15" s="67"/>
      <c r="AAP15" s="67"/>
      <c r="AAQ15" s="67"/>
      <c r="AAR15" s="67"/>
      <c r="AAS15" s="67"/>
      <c r="AAT15" s="67"/>
      <c r="AAU15" s="67"/>
      <c r="AAV15" s="67"/>
      <c r="AAW15" s="67"/>
      <c r="AAX15" s="67"/>
      <c r="AAY15" s="67"/>
      <c r="AAZ15" s="67"/>
      <c r="ABA15" s="67"/>
      <c r="ABB15" s="67"/>
      <c r="ABC15" s="67"/>
      <c r="ABD15" s="67"/>
      <c r="ABE15" s="67"/>
      <c r="ABF15" s="67"/>
      <c r="ABG15" s="67"/>
      <c r="ABH15" s="67"/>
      <c r="ABI15" s="67"/>
      <c r="ABJ15" s="67"/>
      <c r="ABK15" s="67"/>
      <c r="ABL15" s="67"/>
      <c r="ABM15" s="67"/>
      <c r="ABN15" s="67"/>
      <c r="ABO15" s="67"/>
      <c r="ABP15" s="67"/>
      <c r="ABQ15" s="67"/>
      <c r="ABR15" s="67"/>
      <c r="ABS15" s="67"/>
      <c r="ABT15" s="67"/>
      <c r="ABU15" s="67"/>
      <c r="ABV15" s="67"/>
      <c r="ABW15" s="67"/>
      <c r="ABX15" s="67"/>
      <c r="ABY15" s="67"/>
      <c r="ABZ15" s="67"/>
      <c r="ACA15" s="67"/>
      <c r="ACB15" s="67"/>
      <c r="ACC15" s="67"/>
      <c r="ACD15" s="67"/>
      <c r="ACE15" s="67"/>
      <c r="ACF15" s="67"/>
      <c r="ACG15" s="67"/>
      <c r="ACH15" s="67"/>
      <c r="ACI15" s="67"/>
      <c r="ACJ15" s="67"/>
      <c r="ACK15" s="67"/>
      <c r="ACL15" s="67"/>
      <c r="ACM15" s="67"/>
      <c r="ACN15" s="67"/>
      <c r="ACO15" s="67"/>
      <c r="ACP15" s="67"/>
      <c r="ACQ15" s="67"/>
      <c r="ACR15" s="67"/>
      <c r="ACS15" s="67"/>
      <c r="ACT15" s="67"/>
      <c r="ACU15" s="67"/>
      <c r="ACV15" s="67"/>
      <c r="ACW15" s="67"/>
      <c r="ACX15" s="67"/>
      <c r="ACY15" s="67"/>
      <c r="ACZ15" s="67"/>
      <c r="ADA15" s="67"/>
      <c r="ADB15" s="67"/>
      <c r="ADC15" s="67"/>
      <c r="ADD15" s="67"/>
      <c r="ADE15" s="67"/>
      <c r="ADF15" s="67"/>
      <c r="ADG15" s="67"/>
      <c r="ADH15" s="67"/>
      <c r="ADI15" s="67"/>
      <c r="ADJ15" s="67"/>
      <c r="ADK15" s="67"/>
      <c r="ADL15" s="67"/>
      <c r="ADM15" s="67"/>
      <c r="ADN15" s="67"/>
      <c r="ADO15" s="67"/>
      <c r="ADP15" s="67"/>
      <c r="ADQ15" s="67"/>
      <c r="ADR15" s="67"/>
      <c r="ADS15" s="67"/>
      <c r="ADT15" s="67"/>
      <c r="ADU15" s="67"/>
      <c r="ADV15" s="67"/>
      <c r="ADW15" s="67"/>
      <c r="ADX15" s="67"/>
      <c r="ADY15" s="67"/>
      <c r="ADZ15" s="67"/>
      <c r="AEA15" s="67"/>
      <c r="AEB15" s="67"/>
      <c r="AEC15" s="67"/>
      <c r="AED15" s="67"/>
      <c r="AEE15" s="67"/>
      <c r="AEF15" s="67"/>
      <c r="AEG15" s="67"/>
      <c r="AEH15" s="67"/>
      <c r="AEI15" s="67"/>
      <c r="AEJ15" s="67"/>
      <c r="AEK15" s="67"/>
      <c r="AEL15" s="67"/>
      <c r="AEM15" s="67"/>
      <c r="AEN15" s="67"/>
      <c r="AEO15" s="67"/>
      <c r="AEP15" s="67"/>
      <c r="AEQ15" s="67"/>
      <c r="AER15" s="67"/>
      <c r="AES15" s="67"/>
      <c r="AET15" s="67"/>
      <c r="AEU15" s="67"/>
      <c r="AEV15" s="67"/>
      <c r="AEW15" s="67"/>
      <c r="AEX15" s="67"/>
      <c r="AEY15" s="67"/>
      <c r="AEZ15" s="67"/>
      <c r="AFA15" s="67"/>
      <c r="AFB15" s="67"/>
      <c r="AFC15" s="67"/>
      <c r="AFD15" s="67"/>
      <c r="AFE15" s="67"/>
      <c r="AFF15" s="67"/>
      <c r="AFG15" s="67"/>
      <c r="AFH15" s="67"/>
      <c r="AFI15" s="67"/>
      <c r="AFJ15" s="67"/>
      <c r="AFK15" s="67"/>
      <c r="AFL15" s="67"/>
      <c r="AFM15" s="67"/>
      <c r="AFN15" s="67"/>
      <c r="AFO15" s="67"/>
      <c r="AFP15" s="67"/>
      <c r="AFQ15" s="67"/>
      <c r="AFR15" s="67"/>
      <c r="AFS15" s="67"/>
      <c r="AFT15" s="67"/>
      <c r="AFU15" s="67"/>
      <c r="AFV15" s="67"/>
      <c r="AFW15" s="67"/>
      <c r="AFX15" s="67"/>
      <c r="AFY15" s="67"/>
      <c r="AFZ15" s="67"/>
      <c r="AGA15" s="67"/>
      <c r="AGB15" s="67"/>
      <c r="AGC15" s="67"/>
      <c r="AGD15" s="67"/>
      <c r="AGE15" s="67"/>
      <c r="AGF15" s="67"/>
      <c r="AGG15" s="67"/>
      <c r="AGH15" s="67"/>
      <c r="AGI15" s="67"/>
      <c r="AGJ15" s="67"/>
      <c r="AGK15" s="67"/>
      <c r="AGL15" s="67"/>
      <c r="AGM15" s="67"/>
      <c r="AGN15" s="67"/>
      <c r="AGO15" s="67"/>
      <c r="AGP15" s="67"/>
      <c r="AGQ15" s="67"/>
      <c r="AGR15" s="67"/>
      <c r="AGS15" s="67"/>
      <c r="AGT15" s="67"/>
      <c r="AGU15" s="67"/>
      <c r="AGV15" s="67"/>
      <c r="AGW15" s="67"/>
      <c r="AGX15" s="67"/>
      <c r="AGY15" s="67"/>
      <c r="AGZ15" s="67"/>
      <c r="AHA15" s="67"/>
      <c r="AHB15" s="67"/>
      <c r="AHC15" s="67"/>
      <c r="AHD15" s="67"/>
      <c r="AHE15" s="67"/>
      <c r="AHF15" s="67"/>
      <c r="AHG15" s="67"/>
      <c r="AHH15" s="67"/>
      <c r="AHI15" s="67"/>
      <c r="AHJ15" s="67"/>
      <c r="AHK15" s="67"/>
      <c r="AHL15" s="67"/>
      <c r="AHM15" s="67"/>
      <c r="AHN15" s="67"/>
      <c r="AHO15" s="67"/>
      <c r="AHP15" s="67"/>
      <c r="AHQ15" s="67"/>
      <c r="AHR15" s="67"/>
      <c r="AHS15" s="67"/>
      <c r="AHT15" s="67"/>
      <c r="AHU15" s="67"/>
      <c r="AHV15" s="67"/>
      <c r="AHW15" s="67"/>
      <c r="AHX15" s="67"/>
      <c r="AHY15" s="67"/>
      <c r="AHZ15" s="67"/>
      <c r="AIA15" s="67"/>
      <c r="AIB15" s="67"/>
      <c r="AIC15" s="67"/>
      <c r="AID15" s="67"/>
      <c r="AIE15" s="67"/>
      <c r="AIF15" s="67"/>
      <c r="AIG15" s="67"/>
      <c r="AIH15" s="67"/>
      <c r="AII15" s="67"/>
      <c r="AIJ15" s="67"/>
      <c r="AIK15" s="67"/>
      <c r="AIL15" s="67"/>
      <c r="AIM15" s="67"/>
      <c r="AIN15" s="67"/>
      <c r="AIO15" s="67"/>
      <c r="AIP15" s="67"/>
      <c r="AIQ15" s="67"/>
      <c r="AIR15" s="67"/>
      <c r="AIS15" s="67"/>
      <c r="AIT15" s="67"/>
      <c r="AIU15" s="67"/>
      <c r="AIV15" s="67"/>
      <c r="AIW15" s="67"/>
      <c r="AIX15" s="67"/>
      <c r="AIY15" s="67"/>
      <c r="AIZ15" s="67"/>
      <c r="AJA15" s="67"/>
      <c r="AJB15" s="67"/>
      <c r="AJC15" s="67"/>
      <c r="AJD15" s="67"/>
      <c r="AJE15" s="67"/>
      <c r="AJF15" s="67"/>
      <c r="AJG15" s="67"/>
      <c r="AJH15" s="67"/>
      <c r="AJI15" s="67"/>
      <c r="AJJ15" s="67"/>
      <c r="AJK15" s="67"/>
      <c r="AJL15" s="67"/>
      <c r="AJM15" s="67"/>
      <c r="AJN15" s="67"/>
      <c r="AJO15" s="67"/>
      <c r="AJP15" s="67"/>
      <c r="AJQ15" s="67"/>
      <c r="AJR15" s="67"/>
      <c r="AJS15" s="67"/>
      <c r="AJT15" s="67"/>
      <c r="AJU15" s="67"/>
      <c r="AJV15" s="67"/>
      <c r="AJW15" s="67"/>
      <c r="AJX15" s="67"/>
      <c r="AJY15" s="67"/>
      <c r="AJZ15" s="67"/>
      <c r="AKA15" s="67"/>
      <c r="AKB15" s="67"/>
      <c r="AKC15" s="67"/>
      <c r="AKD15" s="67"/>
      <c r="AKE15" s="67"/>
      <c r="AKF15" s="67"/>
      <c r="AKG15" s="67"/>
      <c r="AKH15" s="67"/>
      <c r="AKI15" s="67"/>
      <c r="AKJ15" s="67"/>
      <c r="AKK15" s="67"/>
      <c r="AKL15" s="67"/>
      <c r="AKM15" s="67"/>
      <c r="AKN15" s="67"/>
      <c r="AKO15" s="67"/>
      <c r="AKP15" s="67"/>
      <c r="AKQ15" s="67"/>
      <c r="AKR15" s="67"/>
      <c r="AKS15" s="67"/>
      <c r="AKT15" s="67"/>
      <c r="AKU15" s="67"/>
      <c r="AKV15" s="67"/>
      <c r="AKW15" s="67"/>
      <c r="AKX15" s="67"/>
      <c r="AKY15" s="67"/>
      <c r="AKZ15" s="67"/>
      <c r="ALA15" s="67"/>
      <c r="ALB15" s="67"/>
      <c r="ALC15" s="67"/>
      <c r="ALD15" s="67"/>
      <c r="ALE15" s="67"/>
      <c r="ALF15" s="67"/>
      <c r="ALG15" s="67"/>
      <c r="ALH15" s="67"/>
      <c r="ALI15" s="67"/>
      <c r="ALJ15" s="67"/>
      <c r="ALK15" s="67"/>
      <c r="ALL15" s="67"/>
      <c r="ALM15" s="67"/>
      <c r="ALN15" s="67"/>
      <c r="ALO15" s="67"/>
      <c r="ALP15" s="67"/>
      <c r="ALQ15" s="67"/>
      <c r="ALR15" s="67"/>
      <c r="ALS15" s="67"/>
      <c r="ALT15" s="67"/>
      <c r="ALU15" s="67"/>
      <c r="ALV15" s="67"/>
    </row>
    <row r="16" spans="1:1010" ht="15" x14ac:dyDescent="0.25">
      <c r="A16" s="17">
        <f t="shared" si="0"/>
        <v>5</v>
      </c>
      <c r="B16" s="144" t="s">
        <v>189</v>
      </c>
      <c r="C16" s="215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8"/>
      <c r="IV16" s="68"/>
      <c r="IW16" s="68"/>
      <c r="IX16" s="68"/>
      <c r="IY16" s="68"/>
      <c r="IZ16" s="68"/>
      <c r="JA16" s="68"/>
      <c r="JB16" s="68"/>
      <c r="JC16" s="68"/>
      <c r="JD16" s="68"/>
      <c r="JE16" s="68"/>
      <c r="JF16" s="68"/>
      <c r="JG16" s="68"/>
      <c r="JH16" s="68"/>
      <c r="JI16" s="68"/>
      <c r="JJ16" s="68"/>
      <c r="JK16" s="68"/>
      <c r="JL16" s="68"/>
      <c r="JM16" s="68"/>
      <c r="JN16" s="68"/>
      <c r="JO16" s="68"/>
      <c r="JP16" s="68"/>
      <c r="JQ16" s="68"/>
      <c r="JR16" s="68"/>
      <c r="JS16" s="68"/>
      <c r="JT16" s="68"/>
      <c r="JU16" s="68"/>
      <c r="JV16" s="68"/>
      <c r="JW16" s="68"/>
      <c r="JX16" s="68"/>
      <c r="JY16" s="68"/>
      <c r="JZ16" s="68"/>
      <c r="KA16" s="68"/>
      <c r="KB16" s="68"/>
      <c r="KC16" s="68"/>
      <c r="KD16" s="68"/>
      <c r="KE16" s="68"/>
      <c r="KF16" s="68"/>
      <c r="KG16" s="68"/>
      <c r="KH16" s="68"/>
      <c r="KI16" s="68"/>
      <c r="KJ16" s="68"/>
      <c r="KK16" s="68"/>
      <c r="KL16" s="68"/>
      <c r="KM16" s="68"/>
      <c r="KN16" s="68"/>
      <c r="KO16" s="68"/>
      <c r="KP16" s="68"/>
      <c r="KQ16" s="68"/>
      <c r="KR16" s="68"/>
      <c r="KS16" s="68"/>
      <c r="KT16" s="68"/>
      <c r="KU16" s="68"/>
      <c r="KV16" s="68"/>
      <c r="KW16" s="68"/>
      <c r="KX16" s="68"/>
      <c r="KY16" s="68"/>
      <c r="KZ16" s="68"/>
      <c r="LA16" s="68"/>
      <c r="LB16" s="68"/>
      <c r="LC16" s="68"/>
      <c r="LD16" s="68"/>
      <c r="LE16" s="68"/>
      <c r="LF16" s="68"/>
      <c r="LG16" s="68"/>
      <c r="LH16" s="68"/>
      <c r="LI16" s="68"/>
      <c r="LJ16" s="68"/>
      <c r="LK16" s="68"/>
      <c r="LL16" s="68"/>
      <c r="LM16" s="68"/>
      <c r="LN16" s="68"/>
      <c r="LO16" s="68"/>
      <c r="LP16" s="68"/>
      <c r="LQ16" s="68"/>
      <c r="LR16" s="68"/>
      <c r="LS16" s="68"/>
      <c r="LT16" s="68"/>
      <c r="LU16" s="68"/>
      <c r="LV16" s="68"/>
      <c r="LW16" s="68"/>
      <c r="LX16" s="68"/>
      <c r="LY16" s="68"/>
      <c r="LZ16" s="68"/>
      <c r="MA16" s="68"/>
      <c r="MB16" s="68"/>
      <c r="MC16" s="68"/>
      <c r="MD16" s="68"/>
      <c r="ME16" s="68"/>
      <c r="MF16" s="68"/>
      <c r="MG16" s="68"/>
      <c r="MH16" s="68"/>
      <c r="MI16" s="68"/>
      <c r="MJ16" s="68"/>
      <c r="MK16" s="68"/>
      <c r="ML16" s="68"/>
      <c r="MM16" s="68"/>
      <c r="MN16" s="68"/>
      <c r="MO16" s="68"/>
      <c r="MP16" s="68"/>
      <c r="MQ16" s="68"/>
      <c r="MR16" s="68"/>
      <c r="MS16" s="68"/>
      <c r="MT16" s="68"/>
      <c r="MU16" s="68"/>
      <c r="MV16" s="68"/>
      <c r="MW16" s="68"/>
      <c r="MX16" s="68"/>
      <c r="MY16" s="68"/>
      <c r="MZ16" s="68"/>
      <c r="NA16" s="68"/>
      <c r="NB16" s="68"/>
      <c r="NC16" s="68"/>
      <c r="ND16" s="68"/>
      <c r="NE16" s="68"/>
      <c r="NF16" s="68"/>
      <c r="NG16" s="68"/>
      <c r="NH16" s="68"/>
      <c r="NI16" s="68"/>
      <c r="NJ16" s="68"/>
      <c r="NK16" s="68"/>
      <c r="NL16" s="68"/>
      <c r="NM16" s="68"/>
      <c r="NN16" s="68"/>
      <c r="NO16" s="68"/>
      <c r="NP16" s="68"/>
      <c r="NQ16" s="68"/>
      <c r="NR16" s="68"/>
      <c r="NS16" s="68"/>
      <c r="NT16" s="68"/>
      <c r="NU16" s="68"/>
      <c r="NV16" s="68"/>
      <c r="NW16" s="68"/>
      <c r="NX16" s="68"/>
      <c r="NY16" s="68"/>
      <c r="NZ16" s="68"/>
      <c r="OA16" s="68"/>
      <c r="OB16" s="68"/>
      <c r="OC16" s="68"/>
      <c r="OD16" s="68"/>
      <c r="OE16" s="68"/>
      <c r="OF16" s="68"/>
      <c r="OG16" s="68"/>
      <c r="OH16" s="68"/>
      <c r="OI16" s="68"/>
      <c r="OJ16" s="68"/>
      <c r="OK16" s="68"/>
      <c r="OL16" s="68"/>
      <c r="OM16" s="68"/>
      <c r="ON16" s="68"/>
      <c r="OO16" s="68"/>
      <c r="OP16" s="68"/>
      <c r="OQ16" s="68"/>
      <c r="OR16" s="68"/>
      <c r="OS16" s="68"/>
      <c r="OT16" s="68"/>
      <c r="OU16" s="68"/>
      <c r="OV16" s="68"/>
      <c r="OW16" s="68"/>
      <c r="OX16" s="68"/>
      <c r="OY16" s="68"/>
      <c r="OZ16" s="68"/>
      <c r="PA16" s="68"/>
      <c r="PB16" s="68"/>
      <c r="PC16" s="68"/>
      <c r="PD16" s="68"/>
      <c r="PE16" s="68"/>
      <c r="PF16" s="68"/>
      <c r="PG16" s="68"/>
      <c r="PH16" s="68"/>
      <c r="PI16" s="68"/>
      <c r="PJ16" s="68"/>
      <c r="PK16" s="68"/>
      <c r="PL16" s="68"/>
      <c r="PM16" s="68"/>
      <c r="PN16" s="68"/>
      <c r="PO16" s="68"/>
      <c r="PP16" s="68"/>
      <c r="PQ16" s="68"/>
      <c r="PR16" s="68"/>
      <c r="PS16" s="68"/>
      <c r="PT16" s="68"/>
      <c r="PU16" s="68"/>
      <c r="PV16" s="68"/>
      <c r="PW16" s="68"/>
      <c r="PX16" s="68"/>
      <c r="PY16" s="68"/>
      <c r="PZ16" s="68"/>
      <c r="QA16" s="68"/>
      <c r="QB16" s="68"/>
      <c r="QC16" s="68"/>
      <c r="QD16" s="68"/>
      <c r="QE16" s="68"/>
      <c r="QF16" s="68"/>
      <c r="QG16" s="68"/>
      <c r="QH16" s="68"/>
      <c r="QI16" s="68"/>
      <c r="QJ16" s="68"/>
      <c r="QK16" s="68"/>
      <c r="QL16" s="68"/>
      <c r="QM16" s="68"/>
      <c r="QN16" s="68"/>
      <c r="QO16" s="68"/>
      <c r="QP16" s="68"/>
      <c r="QQ16" s="68"/>
      <c r="QR16" s="68"/>
      <c r="QS16" s="68"/>
      <c r="QT16" s="68"/>
      <c r="QU16" s="68"/>
      <c r="QV16" s="68"/>
      <c r="QW16" s="68"/>
      <c r="QX16" s="68"/>
      <c r="QY16" s="68"/>
      <c r="QZ16" s="68"/>
      <c r="RA16" s="68"/>
      <c r="RB16" s="68"/>
      <c r="RC16" s="68"/>
      <c r="RD16" s="68"/>
      <c r="RE16" s="68"/>
      <c r="RF16" s="68"/>
      <c r="RG16" s="68"/>
      <c r="RH16" s="68"/>
      <c r="RI16" s="68"/>
      <c r="RJ16" s="68"/>
      <c r="RK16" s="68"/>
      <c r="RL16" s="68"/>
      <c r="RM16" s="68"/>
      <c r="RN16" s="68"/>
      <c r="RO16" s="68"/>
      <c r="RP16" s="68"/>
      <c r="RQ16" s="68"/>
      <c r="RR16" s="68"/>
      <c r="RS16" s="68"/>
      <c r="RT16" s="68"/>
      <c r="RU16" s="68"/>
      <c r="RV16" s="68"/>
      <c r="RW16" s="68"/>
      <c r="RX16" s="68"/>
      <c r="RY16" s="68"/>
      <c r="RZ16" s="68"/>
      <c r="SA16" s="68"/>
      <c r="SB16" s="68"/>
      <c r="SC16" s="68"/>
      <c r="SD16" s="68"/>
      <c r="SE16" s="68"/>
      <c r="SF16" s="68"/>
      <c r="SG16" s="68"/>
      <c r="SH16" s="68"/>
      <c r="SI16" s="68"/>
      <c r="SJ16" s="68"/>
      <c r="SK16" s="68"/>
      <c r="SL16" s="68"/>
      <c r="SM16" s="68"/>
      <c r="SN16" s="68"/>
      <c r="SO16" s="68"/>
      <c r="SP16" s="68"/>
      <c r="SQ16" s="68"/>
      <c r="SR16" s="68"/>
      <c r="SS16" s="68"/>
      <c r="ST16" s="68"/>
      <c r="SU16" s="68"/>
      <c r="SV16" s="68"/>
      <c r="SW16" s="68"/>
      <c r="SX16" s="68"/>
      <c r="SY16" s="68"/>
      <c r="SZ16" s="68"/>
      <c r="TA16" s="68"/>
      <c r="TB16" s="68"/>
      <c r="TC16" s="68"/>
      <c r="TD16" s="68"/>
      <c r="TE16" s="68"/>
      <c r="TF16" s="68"/>
      <c r="TG16" s="68"/>
      <c r="TH16" s="68"/>
      <c r="TI16" s="68"/>
      <c r="TJ16" s="68"/>
      <c r="TK16" s="68"/>
      <c r="TL16" s="68"/>
      <c r="TM16" s="68"/>
      <c r="TN16" s="68"/>
      <c r="TO16" s="68"/>
      <c r="TP16" s="68"/>
      <c r="TQ16" s="68"/>
      <c r="TR16" s="68"/>
      <c r="TS16" s="68"/>
      <c r="TT16" s="68"/>
      <c r="TU16" s="68"/>
      <c r="TV16" s="68"/>
      <c r="TW16" s="68"/>
      <c r="TX16" s="68"/>
      <c r="TY16" s="68"/>
      <c r="TZ16" s="68"/>
      <c r="UA16" s="68"/>
      <c r="UB16" s="68"/>
      <c r="UC16" s="68"/>
      <c r="UD16" s="68"/>
      <c r="UE16" s="68"/>
      <c r="UF16" s="68"/>
      <c r="UG16" s="68"/>
      <c r="UH16" s="68"/>
      <c r="UI16" s="68"/>
      <c r="UJ16" s="68"/>
      <c r="UK16" s="68"/>
      <c r="UL16" s="68"/>
      <c r="UM16" s="68"/>
      <c r="UN16" s="68"/>
      <c r="UO16" s="68"/>
      <c r="UP16" s="68"/>
      <c r="UQ16" s="68"/>
      <c r="UR16" s="68"/>
      <c r="US16" s="68"/>
      <c r="UT16" s="68"/>
      <c r="UU16" s="68"/>
      <c r="UV16" s="68"/>
      <c r="UW16" s="68"/>
      <c r="UX16" s="68"/>
      <c r="UY16" s="68"/>
      <c r="UZ16" s="68"/>
      <c r="VA16" s="68"/>
      <c r="VB16" s="68"/>
      <c r="VC16" s="68"/>
      <c r="VD16" s="68"/>
      <c r="VE16" s="68"/>
      <c r="VF16" s="68"/>
      <c r="VG16" s="68"/>
      <c r="VH16" s="68"/>
      <c r="VI16" s="68"/>
      <c r="VJ16" s="68"/>
      <c r="VK16" s="68"/>
      <c r="VL16" s="68"/>
      <c r="VM16" s="68"/>
      <c r="VN16" s="68"/>
      <c r="VO16" s="68"/>
      <c r="VP16" s="68"/>
      <c r="VQ16" s="68"/>
      <c r="VR16" s="68"/>
      <c r="VS16" s="68"/>
      <c r="VT16" s="68"/>
      <c r="VU16" s="68"/>
      <c r="VV16" s="68"/>
      <c r="VW16" s="68"/>
      <c r="VX16" s="68"/>
      <c r="VY16" s="68"/>
      <c r="VZ16" s="68"/>
      <c r="WA16" s="68"/>
      <c r="WB16" s="68"/>
      <c r="WC16" s="68"/>
      <c r="WD16" s="68"/>
      <c r="WE16" s="68"/>
      <c r="WF16" s="68"/>
      <c r="WG16" s="68"/>
      <c r="WH16" s="68"/>
      <c r="WI16" s="68"/>
      <c r="WJ16" s="68"/>
      <c r="WK16" s="68"/>
      <c r="WL16" s="68"/>
      <c r="WM16" s="68"/>
      <c r="WN16" s="68"/>
      <c r="WO16" s="68"/>
      <c r="WP16" s="68"/>
      <c r="WQ16" s="68"/>
      <c r="WR16" s="68"/>
      <c r="WS16" s="68"/>
      <c r="WT16" s="68"/>
      <c r="WU16" s="68"/>
      <c r="WV16" s="68"/>
      <c r="WW16" s="68"/>
      <c r="WX16" s="68"/>
      <c r="WY16" s="68"/>
      <c r="WZ16" s="68"/>
      <c r="XA16" s="68"/>
      <c r="XB16" s="68"/>
      <c r="XC16" s="68"/>
      <c r="XD16" s="68"/>
      <c r="XE16" s="68"/>
      <c r="XF16" s="68"/>
      <c r="XG16" s="68"/>
      <c r="XH16" s="68"/>
      <c r="XI16" s="68"/>
      <c r="XJ16" s="68"/>
      <c r="XK16" s="68"/>
      <c r="XL16" s="68"/>
      <c r="XM16" s="68"/>
      <c r="XN16" s="68"/>
      <c r="XO16" s="68"/>
      <c r="XP16" s="68"/>
      <c r="XQ16" s="68"/>
      <c r="XR16" s="68"/>
      <c r="XS16" s="68"/>
      <c r="XT16" s="68"/>
      <c r="XU16" s="68"/>
      <c r="XV16" s="68"/>
      <c r="XW16" s="68"/>
      <c r="XX16" s="68"/>
      <c r="XY16" s="68"/>
      <c r="XZ16" s="68"/>
      <c r="YA16" s="68"/>
      <c r="YB16" s="68"/>
      <c r="YC16" s="68"/>
      <c r="YD16" s="68"/>
      <c r="YE16" s="68"/>
      <c r="YF16" s="68"/>
      <c r="YG16" s="68"/>
      <c r="YH16" s="68"/>
      <c r="YI16" s="68"/>
      <c r="YJ16" s="68"/>
      <c r="YK16" s="68"/>
      <c r="YL16" s="68"/>
      <c r="YM16" s="68"/>
      <c r="YN16" s="68"/>
      <c r="YO16" s="68"/>
      <c r="YP16" s="68"/>
      <c r="YQ16" s="68"/>
      <c r="YR16" s="68"/>
      <c r="YS16" s="68"/>
      <c r="YT16" s="68"/>
      <c r="YU16" s="68"/>
      <c r="YV16" s="68"/>
      <c r="YW16" s="68"/>
      <c r="YX16" s="68"/>
      <c r="YY16" s="68"/>
      <c r="YZ16" s="68"/>
      <c r="ZA16" s="68"/>
      <c r="ZB16" s="68"/>
      <c r="ZC16" s="68"/>
      <c r="ZD16" s="68"/>
      <c r="ZE16" s="68"/>
      <c r="ZF16" s="68"/>
      <c r="ZG16" s="68"/>
      <c r="ZH16" s="68"/>
      <c r="ZI16" s="68"/>
      <c r="ZJ16" s="68"/>
      <c r="ZK16" s="68"/>
      <c r="ZL16" s="68"/>
      <c r="ZM16" s="68"/>
      <c r="ZN16" s="68"/>
      <c r="ZO16" s="68"/>
      <c r="ZP16" s="68"/>
      <c r="ZQ16" s="68"/>
      <c r="ZR16" s="68"/>
      <c r="ZS16" s="68"/>
      <c r="ZT16" s="68"/>
      <c r="ZU16" s="68"/>
      <c r="ZV16" s="68"/>
      <c r="ZW16" s="68"/>
      <c r="ZX16" s="68"/>
      <c r="ZY16" s="68"/>
      <c r="ZZ16" s="68"/>
      <c r="AAA16" s="68"/>
      <c r="AAB16" s="68"/>
      <c r="AAC16" s="68"/>
      <c r="AAD16" s="68"/>
      <c r="AAE16" s="68"/>
      <c r="AAF16" s="68"/>
      <c r="AAG16" s="68"/>
      <c r="AAH16" s="68"/>
      <c r="AAI16" s="68"/>
      <c r="AAJ16" s="68"/>
      <c r="AAK16" s="68"/>
      <c r="AAL16" s="68"/>
      <c r="AAM16" s="68"/>
      <c r="AAN16" s="68"/>
      <c r="AAO16" s="68"/>
      <c r="AAP16" s="68"/>
      <c r="AAQ16" s="68"/>
      <c r="AAR16" s="68"/>
      <c r="AAS16" s="68"/>
      <c r="AAT16" s="68"/>
      <c r="AAU16" s="68"/>
      <c r="AAV16" s="68"/>
      <c r="AAW16" s="68"/>
      <c r="AAX16" s="68"/>
      <c r="AAY16" s="68"/>
      <c r="AAZ16" s="68"/>
      <c r="ABA16" s="68"/>
      <c r="ABB16" s="68"/>
      <c r="ABC16" s="68"/>
      <c r="ABD16" s="68"/>
      <c r="ABE16" s="68"/>
      <c r="ABF16" s="68"/>
      <c r="ABG16" s="68"/>
      <c r="ABH16" s="68"/>
      <c r="ABI16" s="68"/>
      <c r="ABJ16" s="68"/>
      <c r="ABK16" s="68"/>
      <c r="ABL16" s="68"/>
      <c r="ABM16" s="68"/>
      <c r="ABN16" s="68"/>
      <c r="ABO16" s="68"/>
      <c r="ABP16" s="68"/>
      <c r="ABQ16" s="68"/>
      <c r="ABR16" s="68"/>
      <c r="ABS16" s="68"/>
      <c r="ABT16" s="68"/>
      <c r="ABU16" s="68"/>
      <c r="ABV16" s="68"/>
      <c r="ABW16" s="68"/>
      <c r="ABX16" s="68"/>
      <c r="ABY16" s="68"/>
      <c r="ABZ16" s="68"/>
      <c r="ACA16" s="68"/>
      <c r="ACB16" s="68"/>
      <c r="ACC16" s="68"/>
      <c r="ACD16" s="68"/>
      <c r="ACE16" s="68"/>
      <c r="ACF16" s="68"/>
      <c r="ACG16" s="68"/>
      <c r="ACH16" s="68"/>
      <c r="ACI16" s="68"/>
      <c r="ACJ16" s="68"/>
      <c r="ACK16" s="68"/>
      <c r="ACL16" s="68"/>
      <c r="ACM16" s="68"/>
      <c r="ACN16" s="68"/>
      <c r="ACO16" s="68"/>
      <c r="ACP16" s="68"/>
      <c r="ACQ16" s="68"/>
      <c r="ACR16" s="68"/>
      <c r="ACS16" s="68"/>
      <c r="ACT16" s="68"/>
      <c r="ACU16" s="68"/>
      <c r="ACV16" s="68"/>
      <c r="ACW16" s="68"/>
      <c r="ACX16" s="68"/>
      <c r="ACY16" s="68"/>
      <c r="ACZ16" s="68"/>
      <c r="ADA16" s="68"/>
      <c r="ADB16" s="68"/>
      <c r="ADC16" s="68"/>
      <c r="ADD16" s="68"/>
      <c r="ADE16" s="68"/>
      <c r="ADF16" s="68"/>
      <c r="ADG16" s="68"/>
      <c r="ADH16" s="68"/>
      <c r="ADI16" s="68"/>
      <c r="ADJ16" s="68"/>
      <c r="ADK16" s="68"/>
      <c r="ADL16" s="68"/>
      <c r="ADM16" s="68"/>
      <c r="ADN16" s="68"/>
      <c r="ADO16" s="68"/>
      <c r="ADP16" s="68"/>
      <c r="ADQ16" s="68"/>
      <c r="ADR16" s="68"/>
      <c r="ADS16" s="68"/>
      <c r="ADT16" s="68"/>
      <c r="ADU16" s="68"/>
      <c r="ADV16" s="68"/>
      <c r="ADW16" s="68"/>
      <c r="ADX16" s="68"/>
      <c r="ADY16" s="68"/>
      <c r="ADZ16" s="68"/>
      <c r="AEA16" s="68"/>
      <c r="AEB16" s="68"/>
      <c r="AEC16" s="68"/>
      <c r="AED16" s="68"/>
      <c r="AEE16" s="68"/>
      <c r="AEF16" s="68"/>
      <c r="AEG16" s="68"/>
      <c r="AEH16" s="68"/>
      <c r="AEI16" s="68"/>
      <c r="AEJ16" s="68"/>
      <c r="AEK16" s="68"/>
      <c r="AEL16" s="68"/>
      <c r="AEM16" s="68"/>
      <c r="AEN16" s="68"/>
      <c r="AEO16" s="68"/>
      <c r="AEP16" s="68"/>
      <c r="AEQ16" s="68"/>
      <c r="AER16" s="68"/>
      <c r="AES16" s="68"/>
      <c r="AET16" s="68"/>
      <c r="AEU16" s="68"/>
      <c r="AEV16" s="68"/>
      <c r="AEW16" s="68"/>
      <c r="AEX16" s="68"/>
      <c r="AEY16" s="68"/>
      <c r="AEZ16" s="68"/>
      <c r="AFA16" s="68"/>
      <c r="AFB16" s="68"/>
      <c r="AFC16" s="68"/>
      <c r="AFD16" s="68"/>
      <c r="AFE16" s="68"/>
      <c r="AFF16" s="68"/>
      <c r="AFG16" s="68"/>
      <c r="AFH16" s="68"/>
      <c r="AFI16" s="68"/>
      <c r="AFJ16" s="68"/>
      <c r="AFK16" s="68"/>
      <c r="AFL16" s="68"/>
      <c r="AFM16" s="68"/>
      <c r="AFN16" s="68"/>
      <c r="AFO16" s="68"/>
      <c r="AFP16" s="68"/>
      <c r="AFQ16" s="68"/>
      <c r="AFR16" s="68"/>
      <c r="AFS16" s="68"/>
      <c r="AFT16" s="68"/>
      <c r="AFU16" s="68"/>
      <c r="AFV16" s="68"/>
      <c r="AFW16" s="68"/>
      <c r="AFX16" s="68"/>
      <c r="AFY16" s="68"/>
      <c r="AFZ16" s="68"/>
      <c r="AGA16" s="68"/>
      <c r="AGB16" s="68"/>
      <c r="AGC16" s="68"/>
      <c r="AGD16" s="68"/>
      <c r="AGE16" s="68"/>
      <c r="AGF16" s="68"/>
      <c r="AGG16" s="68"/>
      <c r="AGH16" s="68"/>
      <c r="AGI16" s="68"/>
      <c r="AGJ16" s="68"/>
      <c r="AGK16" s="68"/>
      <c r="AGL16" s="68"/>
      <c r="AGM16" s="68"/>
      <c r="AGN16" s="68"/>
      <c r="AGO16" s="68"/>
      <c r="AGP16" s="68"/>
      <c r="AGQ16" s="68"/>
      <c r="AGR16" s="68"/>
      <c r="AGS16" s="68"/>
      <c r="AGT16" s="68"/>
      <c r="AGU16" s="68"/>
      <c r="AGV16" s="68"/>
      <c r="AGW16" s="68"/>
      <c r="AGX16" s="68"/>
      <c r="AGY16" s="68"/>
      <c r="AGZ16" s="68"/>
      <c r="AHA16" s="68"/>
      <c r="AHB16" s="68"/>
      <c r="AHC16" s="68"/>
      <c r="AHD16" s="68"/>
      <c r="AHE16" s="68"/>
      <c r="AHF16" s="68"/>
      <c r="AHG16" s="68"/>
      <c r="AHH16" s="68"/>
      <c r="AHI16" s="68"/>
      <c r="AHJ16" s="68"/>
      <c r="AHK16" s="68"/>
      <c r="AHL16" s="68"/>
      <c r="AHM16" s="68"/>
      <c r="AHN16" s="68"/>
      <c r="AHO16" s="68"/>
      <c r="AHP16" s="68"/>
      <c r="AHQ16" s="68"/>
      <c r="AHR16" s="68"/>
      <c r="AHS16" s="68"/>
      <c r="AHT16" s="68"/>
      <c r="AHU16" s="68"/>
      <c r="AHV16" s="68"/>
      <c r="AHW16" s="68"/>
      <c r="AHX16" s="68"/>
      <c r="AHY16" s="68"/>
      <c r="AHZ16" s="68"/>
      <c r="AIA16" s="68"/>
      <c r="AIB16" s="68"/>
      <c r="AIC16" s="68"/>
      <c r="AID16" s="68"/>
      <c r="AIE16" s="68"/>
      <c r="AIF16" s="68"/>
      <c r="AIG16" s="68"/>
      <c r="AIH16" s="68"/>
      <c r="AII16" s="68"/>
      <c r="AIJ16" s="68"/>
      <c r="AIK16" s="68"/>
      <c r="AIL16" s="68"/>
      <c r="AIM16" s="68"/>
      <c r="AIN16" s="68"/>
      <c r="AIO16" s="68"/>
      <c r="AIP16" s="68"/>
      <c r="AIQ16" s="68"/>
      <c r="AIR16" s="68"/>
      <c r="AIS16" s="68"/>
      <c r="AIT16" s="68"/>
      <c r="AIU16" s="68"/>
      <c r="AIV16" s="68"/>
      <c r="AIW16" s="68"/>
      <c r="AIX16" s="68"/>
      <c r="AIY16" s="68"/>
      <c r="AIZ16" s="68"/>
      <c r="AJA16" s="68"/>
      <c r="AJB16" s="68"/>
      <c r="AJC16" s="68"/>
      <c r="AJD16" s="68"/>
      <c r="AJE16" s="68"/>
      <c r="AJF16" s="68"/>
      <c r="AJG16" s="68"/>
      <c r="AJH16" s="68"/>
      <c r="AJI16" s="68"/>
      <c r="AJJ16" s="68"/>
      <c r="AJK16" s="68"/>
      <c r="AJL16" s="68"/>
      <c r="AJM16" s="68"/>
      <c r="AJN16" s="68"/>
      <c r="AJO16" s="68"/>
      <c r="AJP16" s="68"/>
      <c r="AJQ16" s="68"/>
      <c r="AJR16" s="68"/>
      <c r="AJS16" s="68"/>
      <c r="AJT16" s="68"/>
      <c r="AJU16" s="68"/>
      <c r="AJV16" s="68"/>
      <c r="AJW16" s="68"/>
      <c r="AJX16" s="68"/>
      <c r="AJY16" s="68"/>
      <c r="AJZ16" s="68"/>
      <c r="AKA16" s="68"/>
      <c r="AKB16" s="68"/>
      <c r="AKC16" s="68"/>
      <c r="AKD16" s="68"/>
      <c r="AKE16" s="68"/>
      <c r="AKF16" s="68"/>
      <c r="AKG16" s="68"/>
      <c r="AKH16" s="68"/>
      <c r="AKI16" s="68"/>
      <c r="AKJ16" s="68"/>
      <c r="AKK16" s="68"/>
      <c r="AKL16" s="68"/>
      <c r="AKM16" s="68"/>
      <c r="AKN16" s="68"/>
      <c r="AKO16" s="68"/>
      <c r="AKP16" s="68"/>
      <c r="AKQ16" s="68"/>
      <c r="AKR16" s="68"/>
      <c r="AKS16" s="68"/>
      <c r="AKT16" s="68"/>
      <c r="AKU16" s="68"/>
      <c r="AKV16" s="68"/>
      <c r="AKW16" s="68"/>
      <c r="AKX16" s="68"/>
      <c r="AKY16" s="68"/>
      <c r="AKZ16" s="68"/>
      <c r="ALA16" s="68"/>
      <c r="ALB16" s="68"/>
      <c r="ALC16" s="68"/>
      <c r="ALD16" s="68"/>
      <c r="ALE16" s="68"/>
      <c r="ALF16" s="68"/>
      <c r="ALG16" s="68"/>
      <c r="ALH16" s="68"/>
      <c r="ALI16" s="68"/>
      <c r="ALJ16" s="68"/>
      <c r="ALK16" s="68"/>
      <c r="ALL16" s="68"/>
      <c r="ALM16" s="68"/>
      <c r="ALN16" s="68"/>
      <c r="ALO16" s="68"/>
      <c r="ALP16" s="68"/>
      <c r="ALQ16" s="68"/>
      <c r="ALR16" s="68"/>
      <c r="ALS16" s="68"/>
      <c r="ALT16" s="68"/>
      <c r="ALU16" s="68"/>
      <c r="ALV16" s="68"/>
    </row>
    <row r="17" spans="1:1010" ht="30" x14ac:dyDescent="0.25">
      <c r="A17" s="17">
        <f t="shared" si="0"/>
        <v>6</v>
      </c>
      <c r="B17" s="144" t="s">
        <v>190</v>
      </c>
      <c r="C17" s="195">
        <v>3300</v>
      </c>
      <c r="D17" s="175">
        <v>3125</v>
      </c>
      <c r="E17" s="176">
        <v>2155</v>
      </c>
      <c r="F17" s="176">
        <v>1892</v>
      </c>
      <c r="G17" s="176">
        <v>2834</v>
      </c>
      <c r="H17" s="176">
        <v>2300</v>
      </c>
      <c r="I17" s="176">
        <v>1802</v>
      </c>
      <c r="J17" s="176">
        <v>1686</v>
      </c>
      <c r="K17" s="176">
        <v>10771</v>
      </c>
      <c r="L17" s="176">
        <v>11667</v>
      </c>
      <c r="M17" s="176">
        <v>7614</v>
      </c>
      <c r="N17" s="176">
        <v>7989</v>
      </c>
      <c r="O17" s="176">
        <v>770</v>
      </c>
      <c r="P17" s="176">
        <v>616</v>
      </c>
      <c r="Q17" s="176">
        <v>5425</v>
      </c>
      <c r="R17" s="176">
        <v>4698</v>
      </c>
      <c r="S17" s="176"/>
      <c r="T17" s="176"/>
      <c r="U17" s="176">
        <v>224</v>
      </c>
      <c r="V17" s="176">
        <v>96</v>
      </c>
      <c r="W17" s="176">
        <v>3442</v>
      </c>
      <c r="X17" s="176">
        <v>2886</v>
      </c>
      <c r="Y17" s="176">
        <v>1717</v>
      </c>
      <c r="Z17" s="176">
        <v>1637</v>
      </c>
      <c r="AA17" s="176">
        <v>42</v>
      </c>
      <c r="AB17" s="176">
        <v>79</v>
      </c>
      <c r="AC17" s="176">
        <v>206</v>
      </c>
      <c r="AD17" s="176">
        <v>150</v>
      </c>
      <c r="AE17" s="176">
        <v>4066</v>
      </c>
      <c r="AF17" s="176">
        <v>3562</v>
      </c>
      <c r="AG17" s="176"/>
      <c r="AH17" s="176"/>
      <c r="AI17" s="176">
        <v>61</v>
      </c>
      <c r="AJ17" s="176">
        <v>15</v>
      </c>
      <c r="AK17" s="176">
        <v>2893</v>
      </c>
      <c r="AL17" s="176">
        <v>2313</v>
      </c>
      <c r="AM17" s="176">
        <v>1101</v>
      </c>
      <c r="AN17" s="176">
        <v>1215</v>
      </c>
      <c r="AO17" s="176">
        <v>11</v>
      </c>
      <c r="AP17" s="176">
        <v>19</v>
      </c>
      <c r="AQ17" s="176">
        <v>3208</v>
      </c>
      <c r="AR17" s="176">
        <v>2960</v>
      </c>
      <c r="AS17" s="176">
        <v>1922</v>
      </c>
      <c r="AT17" s="176">
        <v>1730</v>
      </c>
      <c r="AU17" s="176">
        <v>1002</v>
      </c>
      <c r="AV17" s="176">
        <v>980</v>
      </c>
      <c r="AW17" s="176">
        <v>284</v>
      </c>
      <c r="AX17" s="176">
        <v>250</v>
      </c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8"/>
      <c r="IV17" s="68"/>
      <c r="IW17" s="68"/>
      <c r="IX17" s="68"/>
      <c r="IY17" s="68"/>
      <c r="IZ17" s="68"/>
      <c r="JA17" s="68"/>
      <c r="JB17" s="68"/>
      <c r="JC17" s="68"/>
      <c r="JD17" s="68"/>
      <c r="JE17" s="68"/>
      <c r="JF17" s="68"/>
      <c r="JG17" s="68"/>
      <c r="JH17" s="68"/>
      <c r="JI17" s="68"/>
      <c r="JJ17" s="68"/>
      <c r="JK17" s="68"/>
      <c r="JL17" s="68"/>
      <c r="JM17" s="68"/>
      <c r="JN17" s="68"/>
      <c r="JO17" s="68"/>
      <c r="JP17" s="68"/>
      <c r="JQ17" s="68"/>
      <c r="JR17" s="68"/>
      <c r="JS17" s="68"/>
      <c r="JT17" s="68"/>
      <c r="JU17" s="68"/>
      <c r="JV17" s="68"/>
      <c r="JW17" s="68"/>
      <c r="JX17" s="68"/>
      <c r="JY17" s="68"/>
      <c r="JZ17" s="68"/>
      <c r="KA17" s="68"/>
      <c r="KB17" s="68"/>
      <c r="KC17" s="68"/>
      <c r="KD17" s="68"/>
      <c r="KE17" s="68"/>
      <c r="KF17" s="68"/>
      <c r="KG17" s="68"/>
      <c r="KH17" s="68"/>
      <c r="KI17" s="68"/>
      <c r="KJ17" s="68"/>
      <c r="KK17" s="68"/>
      <c r="KL17" s="68"/>
      <c r="KM17" s="68"/>
      <c r="KN17" s="68"/>
      <c r="KO17" s="68"/>
      <c r="KP17" s="68"/>
      <c r="KQ17" s="68"/>
      <c r="KR17" s="68"/>
      <c r="KS17" s="68"/>
      <c r="KT17" s="68"/>
      <c r="KU17" s="68"/>
      <c r="KV17" s="68"/>
      <c r="KW17" s="68"/>
      <c r="KX17" s="68"/>
      <c r="KY17" s="68"/>
      <c r="KZ17" s="68"/>
      <c r="LA17" s="68"/>
      <c r="LB17" s="68"/>
      <c r="LC17" s="68"/>
      <c r="LD17" s="68"/>
      <c r="LE17" s="68"/>
      <c r="LF17" s="68"/>
      <c r="LG17" s="68"/>
      <c r="LH17" s="68"/>
      <c r="LI17" s="68"/>
      <c r="LJ17" s="68"/>
      <c r="LK17" s="68"/>
      <c r="LL17" s="68"/>
      <c r="LM17" s="68"/>
      <c r="LN17" s="68"/>
      <c r="LO17" s="68"/>
      <c r="LP17" s="68"/>
      <c r="LQ17" s="68"/>
      <c r="LR17" s="68"/>
      <c r="LS17" s="68"/>
      <c r="LT17" s="68"/>
      <c r="LU17" s="68"/>
      <c r="LV17" s="68"/>
      <c r="LW17" s="68"/>
      <c r="LX17" s="68"/>
      <c r="LY17" s="68"/>
      <c r="LZ17" s="68"/>
      <c r="MA17" s="68"/>
      <c r="MB17" s="68"/>
      <c r="MC17" s="68"/>
      <c r="MD17" s="68"/>
      <c r="ME17" s="68"/>
      <c r="MF17" s="68"/>
      <c r="MG17" s="68"/>
      <c r="MH17" s="68"/>
      <c r="MI17" s="68"/>
      <c r="MJ17" s="68"/>
      <c r="MK17" s="68"/>
      <c r="ML17" s="68"/>
      <c r="MM17" s="68"/>
      <c r="MN17" s="68"/>
      <c r="MO17" s="68"/>
      <c r="MP17" s="68"/>
      <c r="MQ17" s="68"/>
      <c r="MR17" s="68"/>
      <c r="MS17" s="68"/>
      <c r="MT17" s="68"/>
      <c r="MU17" s="68"/>
      <c r="MV17" s="68"/>
      <c r="MW17" s="68"/>
      <c r="MX17" s="68"/>
      <c r="MY17" s="68"/>
      <c r="MZ17" s="68"/>
      <c r="NA17" s="68"/>
      <c r="NB17" s="68"/>
      <c r="NC17" s="68"/>
      <c r="ND17" s="68"/>
      <c r="NE17" s="68"/>
      <c r="NF17" s="68"/>
      <c r="NG17" s="68"/>
      <c r="NH17" s="68"/>
      <c r="NI17" s="68"/>
      <c r="NJ17" s="68"/>
      <c r="NK17" s="68"/>
      <c r="NL17" s="68"/>
      <c r="NM17" s="68"/>
      <c r="NN17" s="68"/>
      <c r="NO17" s="68"/>
      <c r="NP17" s="68"/>
      <c r="NQ17" s="68"/>
      <c r="NR17" s="68"/>
      <c r="NS17" s="68"/>
      <c r="NT17" s="68"/>
      <c r="NU17" s="68"/>
      <c r="NV17" s="68"/>
      <c r="NW17" s="68"/>
      <c r="NX17" s="68"/>
      <c r="NY17" s="68"/>
      <c r="NZ17" s="68"/>
      <c r="OA17" s="68"/>
      <c r="OB17" s="68"/>
      <c r="OC17" s="68"/>
      <c r="OD17" s="68"/>
      <c r="OE17" s="68"/>
      <c r="OF17" s="68"/>
      <c r="OG17" s="68"/>
      <c r="OH17" s="68"/>
      <c r="OI17" s="68"/>
      <c r="OJ17" s="68"/>
      <c r="OK17" s="68"/>
      <c r="OL17" s="68"/>
      <c r="OM17" s="68"/>
      <c r="ON17" s="68"/>
      <c r="OO17" s="68"/>
      <c r="OP17" s="68"/>
      <c r="OQ17" s="68"/>
      <c r="OR17" s="68"/>
      <c r="OS17" s="68"/>
      <c r="OT17" s="68"/>
      <c r="OU17" s="68"/>
      <c r="OV17" s="68"/>
      <c r="OW17" s="68"/>
      <c r="OX17" s="68"/>
      <c r="OY17" s="68"/>
      <c r="OZ17" s="68"/>
      <c r="PA17" s="68"/>
      <c r="PB17" s="68"/>
      <c r="PC17" s="68"/>
      <c r="PD17" s="68"/>
      <c r="PE17" s="68"/>
      <c r="PF17" s="68"/>
      <c r="PG17" s="68"/>
      <c r="PH17" s="68"/>
      <c r="PI17" s="68"/>
      <c r="PJ17" s="68"/>
      <c r="PK17" s="68"/>
      <c r="PL17" s="68"/>
      <c r="PM17" s="68"/>
      <c r="PN17" s="68"/>
      <c r="PO17" s="68"/>
      <c r="PP17" s="68"/>
      <c r="PQ17" s="68"/>
      <c r="PR17" s="68"/>
      <c r="PS17" s="68"/>
      <c r="PT17" s="68"/>
      <c r="PU17" s="68"/>
      <c r="PV17" s="68"/>
      <c r="PW17" s="68"/>
      <c r="PX17" s="68"/>
      <c r="PY17" s="68"/>
      <c r="PZ17" s="68"/>
      <c r="QA17" s="68"/>
      <c r="QB17" s="68"/>
      <c r="QC17" s="68"/>
      <c r="QD17" s="68"/>
      <c r="QE17" s="68"/>
      <c r="QF17" s="68"/>
      <c r="QG17" s="68"/>
      <c r="QH17" s="68"/>
      <c r="QI17" s="68"/>
      <c r="QJ17" s="68"/>
      <c r="QK17" s="68"/>
      <c r="QL17" s="68"/>
      <c r="QM17" s="68"/>
      <c r="QN17" s="68"/>
      <c r="QO17" s="68"/>
      <c r="QP17" s="68"/>
      <c r="QQ17" s="68"/>
      <c r="QR17" s="68"/>
      <c r="QS17" s="68"/>
      <c r="QT17" s="68"/>
      <c r="QU17" s="68"/>
      <c r="QV17" s="68"/>
      <c r="QW17" s="68"/>
      <c r="QX17" s="68"/>
      <c r="QY17" s="68"/>
      <c r="QZ17" s="68"/>
      <c r="RA17" s="68"/>
      <c r="RB17" s="68"/>
      <c r="RC17" s="68"/>
      <c r="RD17" s="68"/>
      <c r="RE17" s="68"/>
      <c r="RF17" s="68"/>
      <c r="RG17" s="68"/>
      <c r="RH17" s="68"/>
      <c r="RI17" s="68"/>
      <c r="RJ17" s="68"/>
      <c r="RK17" s="68"/>
      <c r="RL17" s="68"/>
      <c r="RM17" s="68"/>
      <c r="RN17" s="68"/>
      <c r="RO17" s="68"/>
      <c r="RP17" s="68"/>
      <c r="RQ17" s="68"/>
      <c r="RR17" s="68"/>
      <c r="RS17" s="68"/>
      <c r="RT17" s="68"/>
      <c r="RU17" s="68"/>
      <c r="RV17" s="68"/>
      <c r="RW17" s="68"/>
      <c r="RX17" s="68"/>
      <c r="RY17" s="68"/>
      <c r="RZ17" s="68"/>
      <c r="SA17" s="68"/>
      <c r="SB17" s="68"/>
      <c r="SC17" s="68"/>
      <c r="SD17" s="68"/>
      <c r="SE17" s="68"/>
      <c r="SF17" s="68"/>
      <c r="SG17" s="68"/>
      <c r="SH17" s="68"/>
      <c r="SI17" s="68"/>
      <c r="SJ17" s="68"/>
      <c r="SK17" s="68"/>
      <c r="SL17" s="68"/>
      <c r="SM17" s="68"/>
      <c r="SN17" s="68"/>
      <c r="SO17" s="68"/>
      <c r="SP17" s="68"/>
      <c r="SQ17" s="68"/>
      <c r="SR17" s="68"/>
      <c r="SS17" s="68"/>
      <c r="ST17" s="68"/>
      <c r="SU17" s="68"/>
      <c r="SV17" s="68"/>
      <c r="SW17" s="68"/>
      <c r="SX17" s="68"/>
      <c r="SY17" s="68"/>
      <c r="SZ17" s="68"/>
      <c r="TA17" s="68"/>
      <c r="TB17" s="68"/>
      <c r="TC17" s="68"/>
      <c r="TD17" s="68"/>
      <c r="TE17" s="68"/>
      <c r="TF17" s="68"/>
      <c r="TG17" s="68"/>
      <c r="TH17" s="68"/>
      <c r="TI17" s="68"/>
      <c r="TJ17" s="68"/>
      <c r="TK17" s="68"/>
      <c r="TL17" s="68"/>
      <c r="TM17" s="68"/>
      <c r="TN17" s="68"/>
      <c r="TO17" s="68"/>
      <c r="TP17" s="68"/>
      <c r="TQ17" s="68"/>
      <c r="TR17" s="68"/>
      <c r="TS17" s="68"/>
      <c r="TT17" s="68"/>
      <c r="TU17" s="68"/>
      <c r="TV17" s="68"/>
      <c r="TW17" s="68"/>
      <c r="TX17" s="68"/>
      <c r="TY17" s="68"/>
      <c r="TZ17" s="68"/>
      <c r="UA17" s="68"/>
      <c r="UB17" s="68"/>
      <c r="UC17" s="68"/>
      <c r="UD17" s="68"/>
      <c r="UE17" s="68"/>
      <c r="UF17" s="68"/>
      <c r="UG17" s="68"/>
      <c r="UH17" s="68"/>
      <c r="UI17" s="68"/>
      <c r="UJ17" s="68"/>
      <c r="UK17" s="68"/>
      <c r="UL17" s="68"/>
      <c r="UM17" s="68"/>
      <c r="UN17" s="68"/>
      <c r="UO17" s="68"/>
      <c r="UP17" s="68"/>
      <c r="UQ17" s="68"/>
      <c r="UR17" s="68"/>
      <c r="US17" s="68"/>
      <c r="UT17" s="68"/>
      <c r="UU17" s="68"/>
      <c r="UV17" s="68"/>
      <c r="UW17" s="68"/>
      <c r="UX17" s="68"/>
      <c r="UY17" s="68"/>
      <c r="UZ17" s="68"/>
      <c r="VA17" s="68"/>
      <c r="VB17" s="68"/>
      <c r="VC17" s="68"/>
      <c r="VD17" s="68"/>
      <c r="VE17" s="68"/>
      <c r="VF17" s="68"/>
      <c r="VG17" s="68"/>
      <c r="VH17" s="68"/>
      <c r="VI17" s="68"/>
      <c r="VJ17" s="68"/>
      <c r="VK17" s="68"/>
      <c r="VL17" s="68"/>
      <c r="VM17" s="68"/>
      <c r="VN17" s="68"/>
      <c r="VO17" s="68"/>
      <c r="VP17" s="68"/>
      <c r="VQ17" s="68"/>
      <c r="VR17" s="68"/>
      <c r="VS17" s="68"/>
      <c r="VT17" s="68"/>
      <c r="VU17" s="68"/>
      <c r="VV17" s="68"/>
      <c r="VW17" s="68"/>
      <c r="VX17" s="68"/>
      <c r="VY17" s="68"/>
      <c r="VZ17" s="68"/>
      <c r="WA17" s="68"/>
      <c r="WB17" s="68"/>
      <c r="WC17" s="68"/>
      <c r="WD17" s="68"/>
      <c r="WE17" s="68"/>
      <c r="WF17" s="68"/>
      <c r="WG17" s="68"/>
      <c r="WH17" s="68"/>
      <c r="WI17" s="68"/>
      <c r="WJ17" s="68"/>
      <c r="WK17" s="68"/>
      <c r="WL17" s="68"/>
      <c r="WM17" s="68"/>
      <c r="WN17" s="68"/>
      <c r="WO17" s="68"/>
      <c r="WP17" s="68"/>
      <c r="WQ17" s="68"/>
      <c r="WR17" s="68"/>
      <c r="WS17" s="68"/>
      <c r="WT17" s="68"/>
      <c r="WU17" s="68"/>
      <c r="WV17" s="68"/>
      <c r="WW17" s="68"/>
      <c r="WX17" s="68"/>
      <c r="WY17" s="68"/>
      <c r="WZ17" s="68"/>
      <c r="XA17" s="68"/>
      <c r="XB17" s="68"/>
      <c r="XC17" s="68"/>
      <c r="XD17" s="68"/>
      <c r="XE17" s="68"/>
      <c r="XF17" s="68"/>
      <c r="XG17" s="68"/>
      <c r="XH17" s="68"/>
      <c r="XI17" s="68"/>
      <c r="XJ17" s="68"/>
      <c r="XK17" s="68"/>
      <c r="XL17" s="68"/>
      <c r="XM17" s="68"/>
      <c r="XN17" s="68"/>
      <c r="XO17" s="68"/>
      <c r="XP17" s="68"/>
      <c r="XQ17" s="68"/>
      <c r="XR17" s="68"/>
      <c r="XS17" s="68"/>
      <c r="XT17" s="68"/>
      <c r="XU17" s="68"/>
      <c r="XV17" s="68"/>
      <c r="XW17" s="68"/>
      <c r="XX17" s="68"/>
      <c r="XY17" s="68"/>
      <c r="XZ17" s="68"/>
      <c r="YA17" s="68"/>
      <c r="YB17" s="68"/>
      <c r="YC17" s="68"/>
      <c r="YD17" s="68"/>
      <c r="YE17" s="68"/>
      <c r="YF17" s="68"/>
      <c r="YG17" s="68"/>
      <c r="YH17" s="68"/>
      <c r="YI17" s="68"/>
      <c r="YJ17" s="68"/>
      <c r="YK17" s="68"/>
      <c r="YL17" s="68"/>
      <c r="YM17" s="68"/>
      <c r="YN17" s="68"/>
      <c r="YO17" s="68"/>
      <c r="YP17" s="68"/>
      <c r="YQ17" s="68"/>
      <c r="YR17" s="68"/>
      <c r="YS17" s="68"/>
      <c r="YT17" s="68"/>
      <c r="YU17" s="68"/>
      <c r="YV17" s="68"/>
      <c r="YW17" s="68"/>
      <c r="YX17" s="68"/>
      <c r="YY17" s="68"/>
      <c r="YZ17" s="68"/>
      <c r="ZA17" s="68"/>
      <c r="ZB17" s="68"/>
      <c r="ZC17" s="68"/>
      <c r="ZD17" s="68"/>
      <c r="ZE17" s="68"/>
      <c r="ZF17" s="68"/>
      <c r="ZG17" s="68"/>
      <c r="ZH17" s="68"/>
      <c r="ZI17" s="68"/>
      <c r="ZJ17" s="68"/>
      <c r="ZK17" s="68"/>
      <c r="ZL17" s="68"/>
      <c r="ZM17" s="68"/>
      <c r="ZN17" s="68"/>
      <c r="ZO17" s="68"/>
      <c r="ZP17" s="68"/>
      <c r="ZQ17" s="68"/>
      <c r="ZR17" s="68"/>
      <c r="ZS17" s="68"/>
      <c r="ZT17" s="68"/>
      <c r="ZU17" s="68"/>
      <c r="ZV17" s="68"/>
      <c r="ZW17" s="68"/>
      <c r="ZX17" s="68"/>
      <c r="ZY17" s="68"/>
      <c r="ZZ17" s="68"/>
      <c r="AAA17" s="68"/>
      <c r="AAB17" s="68"/>
      <c r="AAC17" s="68"/>
      <c r="AAD17" s="68"/>
      <c r="AAE17" s="68"/>
      <c r="AAF17" s="68"/>
      <c r="AAG17" s="68"/>
      <c r="AAH17" s="68"/>
      <c r="AAI17" s="68"/>
      <c r="AAJ17" s="68"/>
      <c r="AAK17" s="68"/>
      <c r="AAL17" s="68"/>
      <c r="AAM17" s="68"/>
      <c r="AAN17" s="68"/>
      <c r="AAO17" s="68"/>
      <c r="AAP17" s="68"/>
      <c r="AAQ17" s="68"/>
      <c r="AAR17" s="68"/>
      <c r="AAS17" s="68"/>
      <c r="AAT17" s="68"/>
      <c r="AAU17" s="68"/>
      <c r="AAV17" s="68"/>
      <c r="AAW17" s="68"/>
      <c r="AAX17" s="68"/>
      <c r="AAY17" s="68"/>
      <c r="AAZ17" s="68"/>
      <c r="ABA17" s="68"/>
      <c r="ABB17" s="68"/>
      <c r="ABC17" s="68"/>
      <c r="ABD17" s="68"/>
      <c r="ABE17" s="68"/>
      <c r="ABF17" s="68"/>
      <c r="ABG17" s="68"/>
      <c r="ABH17" s="68"/>
      <c r="ABI17" s="68"/>
      <c r="ABJ17" s="68"/>
      <c r="ABK17" s="68"/>
      <c r="ABL17" s="68"/>
      <c r="ABM17" s="68"/>
      <c r="ABN17" s="68"/>
      <c r="ABO17" s="68"/>
      <c r="ABP17" s="68"/>
      <c r="ABQ17" s="68"/>
      <c r="ABR17" s="68"/>
      <c r="ABS17" s="68"/>
      <c r="ABT17" s="68"/>
      <c r="ABU17" s="68"/>
      <c r="ABV17" s="68"/>
      <c r="ABW17" s="68"/>
      <c r="ABX17" s="68"/>
      <c r="ABY17" s="68"/>
      <c r="ABZ17" s="68"/>
      <c r="ACA17" s="68"/>
      <c r="ACB17" s="68"/>
      <c r="ACC17" s="68"/>
      <c r="ACD17" s="68"/>
      <c r="ACE17" s="68"/>
      <c r="ACF17" s="68"/>
      <c r="ACG17" s="68"/>
      <c r="ACH17" s="68"/>
      <c r="ACI17" s="68"/>
      <c r="ACJ17" s="68"/>
      <c r="ACK17" s="68"/>
      <c r="ACL17" s="68"/>
      <c r="ACM17" s="68"/>
      <c r="ACN17" s="68"/>
      <c r="ACO17" s="68"/>
      <c r="ACP17" s="68"/>
      <c r="ACQ17" s="68"/>
      <c r="ACR17" s="68"/>
      <c r="ACS17" s="68"/>
      <c r="ACT17" s="68"/>
      <c r="ACU17" s="68"/>
      <c r="ACV17" s="68"/>
      <c r="ACW17" s="68"/>
      <c r="ACX17" s="68"/>
      <c r="ACY17" s="68"/>
      <c r="ACZ17" s="68"/>
      <c r="ADA17" s="68"/>
      <c r="ADB17" s="68"/>
      <c r="ADC17" s="68"/>
      <c r="ADD17" s="68"/>
      <c r="ADE17" s="68"/>
      <c r="ADF17" s="68"/>
      <c r="ADG17" s="68"/>
      <c r="ADH17" s="68"/>
      <c r="ADI17" s="68"/>
      <c r="ADJ17" s="68"/>
      <c r="ADK17" s="68"/>
      <c r="ADL17" s="68"/>
      <c r="ADM17" s="68"/>
      <c r="ADN17" s="68"/>
      <c r="ADO17" s="68"/>
      <c r="ADP17" s="68"/>
      <c r="ADQ17" s="68"/>
      <c r="ADR17" s="68"/>
      <c r="ADS17" s="68"/>
      <c r="ADT17" s="68"/>
      <c r="ADU17" s="68"/>
      <c r="ADV17" s="68"/>
      <c r="ADW17" s="68"/>
      <c r="ADX17" s="68"/>
      <c r="ADY17" s="68"/>
      <c r="ADZ17" s="68"/>
      <c r="AEA17" s="68"/>
      <c r="AEB17" s="68"/>
      <c r="AEC17" s="68"/>
      <c r="AED17" s="68"/>
      <c r="AEE17" s="68"/>
      <c r="AEF17" s="68"/>
      <c r="AEG17" s="68"/>
      <c r="AEH17" s="68"/>
      <c r="AEI17" s="68"/>
      <c r="AEJ17" s="68"/>
      <c r="AEK17" s="68"/>
      <c r="AEL17" s="68"/>
      <c r="AEM17" s="68"/>
      <c r="AEN17" s="68"/>
      <c r="AEO17" s="68"/>
      <c r="AEP17" s="68"/>
      <c r="AEQ17" s="68"/>
      <c r="AER17" s="68"/>
      <c r="AES17" s="68"/>
      <c r="AET17" s="68"/>
      <c r="AEU17" s="68"/>
      <c r="AEV17" s="68"/>
      <c r="AEW17" s="68"/>
      <c r="AEX17" s="68"/>
      <c r="AEY17" s="68"/>
      <c r="AEZ17" s="68"/>
      <c r="AFA17" s="68"/>
      <c r="AFB17" s="68"/>
      <c r="AFC17" s="68"/>
      <c r="AFD17" s="68"/>
      <c r="AFE17" s="68"/>
      <c r="AFF17" s="68"/>
      <c r="AFG17" s="68"/>
      <c r="AFH17" s="68"/>
      <c r="AFI17" s="68"/>
      <c r="AFJ17" s="68"/>
      <c r="AFK17" s="68"/>
      <c r="AFL17" s="68"/>
      <c r="AFM17" s="68"/>
      <c r="AFN17" s="68"/>
      <c r="AFO17" s="68"/>
      <c r="AFP17" s="68"/>
      <c r="AFQ17" s="68"/>
      <c r="AFR17" s="68"/>
      <c r="AFS17" s="68"/>
      <c r="AFT17" s="68"/>
      <c r="AFU17" s="68"/>
      <c r="AFV17" s="68"/>
      <c r="AFW17" s="68"/>
      <c r="AFX17" s="68"/>
      <c r="AFY17" s="68"/>
      <c r="AFZ17" s="68"/>
      <c r="AGA17" s="68"/>
      <c r="AGB17" s="68"/>
      <c r="AGC17" s="68"/>
      <c r="AGD17" s="68"/>
      <c r="AGE17" s="68"/>
      <c r="AGF17" s="68"/>
      <c r="AGG17" s="68"/>
      <c r="AGH17" s="68"/>
      <c r="AGI17" s="68"/>
      <c r="AGJ17" s="68"/>
      <c r="AGK17" s="68"/>
      <c r="AGL17" s="68"/>
      <c r="AGM17" s="68"/>
      <c r="AGN17" s="68"/>
      <c r="AGO17" s="68"/>
      <c r="AGP17" s="68"/>
      <c r="AGQ17" s="68"/>
      <c r="AGR17" s="68"/>
      <c r="AGS17" s="68"/>
      <c r="AGT17" s="68"/>
      <c r="AGU17" s="68"/>
      <c r="AGV17" s="68"/>
      <c r="AGW17" s="68"/>
      <c r="AGX17" s="68"/>
      <c r="AGY17" s="68"/>
      <c r="AGZ17" s="68"/>
      <c r="AHA17" s="68"/>
      <c r="AHB17" s="68"/>
      <c r="AHC17" s="68"/>
      <c r="AHD17" s="68"/>
      <c r="AHE17" s="68"/>
      <c r="AHF17" s="68"/>
      <c r="AHG17" s="68"/>
      <c r="AHH17" s="68"/>
      <c r="AHI17" s="68"/>
      <c r="AHJ17" s="68"/>
      <c r="AHK17" s="68"/>
      <c r="AHL17" s="68"/>
      <c r="AHM17" s="68"/>
      <c r="AHN17" s="68"/>
      <c r="AHO17" s="68"/>
      <c r="AHP17" s="68"/>
      <c r="AHQ17" s="68"/>
      <c r="AHR17" s="68"/>
      <c r="AHS17" s="68"/>
      <c r="AHT17" s="68"/>
      <c r="AHU17" s="68"/>
      <c r="AHV17" s="68"/>
      <c r="AHW17" s="68"/>
      <c r="AHX17" s="68"/>
      <c r="AHY17" s="68"/>
      <c r="AHZ17" s="68"/>
      <c r="AIA17" s="68"/>
      <c r="AIB17" s="68"/>
      <c r="AIC17" s="68"/>
      <c r="AID17" s="68"/>
      <c r="AIE17" s="68"/>
      <c r="AIF17" s="68"/>
      <c r="AIG17" s="68"/>
      <c r="AIH17" s="68"/>
      <c r="AII17" s="68"/>
      <c r="AIJ17" s="68"/>
      <c r="AIK17" s="68"/>
      <c r="AIL17" s="68"/>
      <c r="AIM17" s="68"/>
      <c r="AIN17" s="68"/>
      <c r="AIO17" s="68"/>
      <c r="AIP17" s="68"/>
      <c r="AIQ17" s="68"/>
      <c r="AIR17" s="68"/>
      <c r="AIS17" s="68"/>
      <c r="AIT17" s="68"/>
      <c r="AIU17" s="68"/>
      <c r="AIV17" s="68"/>
      <c r="AIW17" s="68"/>
      <c r="AIX17" s="68"/>
      <c r="AIY17" s="68"/>
      <c r="AIZ17" s="68"/>
      <c r="AJA17" s="68"/>
      <c r="AJB17" s="68"/>
      <c r="AJC17" s="68"/>
      <c r="AJD17" s="68"/>
      <c r="AJE17" s="68"/>
      <c r="AJF17" s="68"/>
      <c r="AJG17" s="68"/>
      <c r="AJH17" s="68"/>
      <c r="AJI17" s="68"/>
      <c r="AJJ17" s="68"/>
      <c r="AJK17" s="68"/>
      <c r="AJL17" s="68"/>
      <c r="AJM17" s="68"/>
      <c r="AJN17" s="68"/>
      <c r="AJO17" s="68"/>
      <c r="AJP17" s="68"/>
      <c r="AJQ17" s="68"/>
      <c r="AJR17" s="68"/>
      <c r="AJS17" s="68"/>
      <c r="AJT17" s="68"/>
      <c r="AJU17" s="68"/>
      <c r="AJV17" s="68"/>
      <c r="AJW17" s="68"/>
      <c r="AJX17" s="68"/>
      <c r="AJY17" s="68"/>
      <c r="AJZ17" s="68"/>
      <c r="AKA17" s="68"/>
      <c r="AKB17" s="68"/>
      <c r="AKC17" s="68"/>
      <c r="AKD17" s="68"/>
      <c r="AKE17" s="68"/>
      <c r="AKF17" s="68"/>
      <c r="AKG17" s="68"/>
      <c r="AKH17" s="68"/>
      <c r="AKI17" s="68"/>
      <c r="AKJ17" s="68"/>
      <c r="AKK17" s="68"/>
      <c r="AKL17" s="68"/>
      <c r="AKM17" s="68"/>
      <c r="AKN17" s="68"/>
      <c r="AKO17" s="68"/>
      <c r="AKP17" s="68"/>
      <c r="AKQ17" s="68"/>
      <c r="AKR17" s="68"/>
      <c r="AKS17" s="68"/>
      <c r="AKT17" s="68"/>
      <c r="AKU17" s="68"/>
      <c r="AKV17" s="68"/>
      <c r="AKW17" s="68"/>
      <c r="AKX17" s="68"/>
      <c r="AKY17" s="68"/>
      <c r="AKZ17" s="68"/>
      <c r="ALA17" s="68"/>
      <c r="ALB17" s="68"/>
      <c r="ALC17" s="68"/>
      <c r="ALD17" s="68"/>
      <c r="ALE17" s="68"/>
      <c r="ALF17" s="68"/>
      <c r="ALG17" s="68"/>
      <c r="ALH17" s="68"/>
      <c r="ALI17" s="68"/>
      <c r="ALJ17" s="68"/>
      <c r="ALK17" s="68"/>
      <c r="ALL17" s="68"/>
      <c r="ALM17" s="68"/>
      <c r="ALN17" s="68"/>
      <c r="ALO17" s="68"/>
      <c r="ALP17" s="68"/>
      <c r="ALQ17" s="68"/>
      <c r="ALR17" s="68"/>
      <c r="ALS17" s="68"/>
      <c r="ALT17" s="68"/>
      <c r="ALU17" s="68"/>
      <c r="ALV17" s="68"/>
    </row>
    <row r="18" spans="1:1010" ht="30" x14ac:dyDescent="0.2">
      <c r="A18" s="17">
        <f t="shared" si="0"/>
        <v>7</v>
      </c>
      <c r="B18" s="144" t="s">
        <v>191</v>
      </c>
      <c r="C18" s="160">
        <v>808</v>
      </c>
      <c r="D18" s="150">
        <v>744</v>
      </c>
      <c r="E18" s="150">
        <v>461</v>
      </c>
      <c r="F18" s="152">
        <v>451</v>
      </c>
      <c r="G18" s="152">
        <v>349</v>
      </c>
      <c r="H18" s="152">
        <v>393</v>
      </c>
      <c r="I18" s="152">
        <v>344</v>
      </c>
      <c r="J18" s="152">
        <v>393</v>
      </c>
      <c r="K18" s="152">
        <v>1518</v>
      </c>
      <c r="L18" s="152">
        <v>1427</v>
      </c>
      <c r="M18" s="152">
        <v>1080</v>
      </c>
      <c r="N18" s="152">
        <v>1139</v>
      </c>
      <c r="O18" s="152">
        <v>359</v>
      </c>
      <c r="P18" s="152">
        <v>322</v>
      </c>
      <c r="Q18" s="152">
        <v>698</v>
      </c>
      <c r="R18" s="152">
        <v>576</v>
      </c>
      <c r="S18" s="152">
        <v>286</v>
      </c>
      <c r="T18" s="152">
        <v>53</v>
      </c>
      <c r="U18" s="152">
        <v>78</v>
      </c>
      <c r="V18" s="152">
        <v>74</v>
      </c>
      <c r="W18" s="152">
        <v>326</v>
      </c>
      <c r="X18" s="152">
        <v>431</v>
      </c>
      <c r="Y18" s="152">
        <v>72</v>
      </c>
      <c r="Z18" s="152">
        <v>68</v>
      </c>
      <c r="AA18" s="152">
        <v>0</v>
      </c>
      <c r="AB18" s="152">
        <v>0</v>
      </c>
      <c r="AC18" s="152">
        <v>0</v>
      </c>
      <c r="AD18" s="152">
        <v>0</v>
      </c>
      <c r="AE18" s="152">
        <v>1829</v>
      </c>
      <c r="AF18" s="152">
        <v>1766</v>
      </c>
      <c r="AG18" s="152">
        <v>352</v>
      </c>
      <c r="AH18" s="152">
        <v>18</v>
      </c>
      <c r="AI18" s="152">
        <v>153</v>
      </c>
      <c r="AJ18" s="152">
        <v>124</v>
      </c>
      <c r="AK18" s="152">
        <v>1069</v>
      </c>
      <c r="AL18" s="152">
        <v>1272</v>
      </c>
      <c r="AM18" s="152">
        <v>404</v>
      </c>
      <c r="AN18" s="152">
        <v>321</v>
      </c>
      <c r="AO18" s="152">
        <v>0</v>
      </c>
      <c r="AP18" s="152">
        <v>0</v>
      </c>
      <c r="AQ18" s="152">
        <v>715</v>
      </c>
      <c r="AR18" s="152">
        <v>664</v>
      </c>
      <c r="AS18" s="152">
        <v>487</v>
      </c>
      <c r="AT18" s="152">
        <v>416</v>
      </c>
      <c r="AU18" s="152">
        <v>213</v>
      </c>
      <c r="AV18" s="152">
        <v>215</v>
      </c>
      <c r="AW18" s="152">
        <v>15</v>
      </c>
      <c r="AX18" s="152">
        <v>33</v>
      </c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8"/>
      <c r="IV18" s="68"/>
      <c r="IW18" s="68"/>
      <c r="IX18" s="68"/>
      <c r="IY18" s="68"/>
      <c r="IZ18" s="68"/>
      <c r="JA18" s="68"/>
      <c r="JB18" s="68"/>
      <c r="JC18" s="68"/>
      <c r="JD18" s="68"/>
      <c r="JE18" s="68"/>
      <c r="JF18" s="68"/>
      <c r="JG18" s="68"/>
      <c r="JH18" s="68"/>
      <c r="JI18" s="68"/>
      <c r="JJ18" s="68"/>
      <c r="JK18" s="68"/>
      <c r="JL18" s="68"/>
      <c r="JM18" s="68"/>
      <c r="JN18" s="68"/>
      <c r="JO18" s="68"/>
      <c r="JP18" s="68"/>
      <c r="JQ18" s="68"/>
      <c r="JR18" s="68"/>
      <c r="JS18" s="68"/>
      <c r="JT18" s="68"/>
      <c r="JU18" s="68"/>
      <c r="JV18" s="68"/>
      <c r="JW18" s="68"/>
      <c r="JX18" s="68"/>
      <c r="JY18" s="68"/>
      <c r="JZ18" s="68"/>
      <c r="KA18" s="68"/>
      <c r="KB18" s="68"/>
      <c r="KC18" s="68"/>
      <c r="KD18" s="68"/>
      <c r="KE18" s="68"/>
      <c r="KF18" s="68"/>
      <c r="KG18" s="68"/>
      <c r="KH18" s="68"/>
      <c r="KI18" s="68"/>
      <c r="KJ18" s="68"/>
      <c r="KK18" s="68"/>
      <c r="KL18" s="68"/>
      <c r="KM18" s="68"/>
      <c r="KN18" s="68"/>
      <c r="KO18" s="68"/>
      <c r="KP18" s="68"/>
      <c r="KQ18" s="68"/>
      <c r="KR18" s="68"/>
      <c r="KS18" s="68"/>
      <c r="KT18" s="68"/>
      <c r="KU18" s="68"/>
      <c r="KV18" s="68"/>
      <c r="KW18" s="68"/>
      <c r="KX18" s="68"/>
      <c r="KY18" s="68"/>
      <c r="KZ18" s="68"/>
      <c r="LA18" s="68"/>
      <c r="LB18" s="68"/>
      <c r="LC18" s="68"/>
      <c r="LD18" s="68"/>
      <c r="LE18" s="68"/>
      <c r="LF18" s="68"/>
      <c r="LG18" s="68"/>
      <c r="LH18" s="68"/>
      <c r="LI18" s="68"/>
      <c r="LJ18" s="68"/>
      <c r="LK18" s="68"/>
      <c r="LL18" s="68"/>
      <c r="LM18" s="68"/>
      <c r="LN18" s="68"/>
      <c r="LO18" s="68"/>
      <c r="LP18" s="68"/>
      <c r="LQ18" s="68"/>
      <c r="LR18" s="68"/>
      <c r="LS18" s="68"/>
      <c r="LT18" s="68"/>
      <c r="LU18" s="68"/>
      <c r="LV18" s="68"/>
      <c r="LW18" s="68"/>
      <c r="LX18" s="68"/>
      <c r="LY18" s="68"/>
      <c r="LZ18" s="68"/>
      <c r="MA18" s="68"/>
      <c r="MB18" s="68"/>
      <c r="MC18" s="68"/>
      <c r="MD18" s="68"/>
      <c r="ME18" s="68"/>
      <c r="MF18" s="68"/>
      <c r="MG18" s="68"/>
      <c r="MH18" s="68"/>
      <c r="MI18" s="68"/>
      <c r="MJ18" s="68"/>
      <c r="MK18" s="68"/>
      <c r="ML18" s="68"/>
      <c r="MM18" s="68"/>
      <c r="MN18" s="68"/>
      <c r="MO18" s="68"/>
      <c r="MP18" s="68"/>
      <c r="MQ18" s="68"/>
      <c r="MR18" s="68"/>
      <c r="MS18" s="68"/>
      <c r="MT18" s="68"/>
      <c r="MU18" s="68"/>
      <c r="MV18" s="68"/>
      <c r="MW18" s="68"/>
      <c r="MX18" s="68"/>
      <c r="MY18" s="68"/>
      <c r="MZ18" s="68"/>
      <c r="NA18" s="68"/>
      <c r="NB18" s="68"/>
      <c r="NC18" s="68"/>
      <c r="ND18" s="68"/>
      <c r="NE18" s="68"/>
      <c r="NF18" s="68"/>
      <c r="NG18" s="68"/>
      <c r="NH18" s="68"/>
      <c r="NI18" s="68"/>
      <c r="NJ18" s="68"/>
      <c r="NK18" s="68"/>
      <c r="NL18" s="68"/>
      <c r="NM18" s="68"/>
      <c r="NN18" s="68"/>
      <c r="NO18" s="68"/>
      <c r="NP18" s="68"/>
      <c r="NQ18" s="68"/>
      <c r="NR18" s="68"/>
      <c r="NS18" s="68"/>
      <c r="NT18" s="68"/>
      <c r="NU18" s="68"/>
      <c r="NV18" s="68"/>
      <c r="NW18" s="68"/>
      <c r="NX18" s="68"/>
      <c r="NY18" s="68"/>
      <c r="NZ18" s="68"/>
      <c r="OA18" s="68"/>
      <c r="OB18" s="68"/>
      <c r="OC18" s="68"/>
      <c r="OD18" s="68"/>
      <c r="OE18" s="68"/>
      <c r="OF18" s="68"/>
      <c r="OG18" s="68"/>
      <c r="OH18" s="68"/>
      <c r="OI18" s="68"/>
      <c r="OJ18" s="68"/>
      <c r="OK18" s="68"/>
      <c r="OL18" s="68"/>
      <c r="OM18" s="68"/>
      <c r="ON18" s="68"/>
      <c r="OO18" s="68"/>
      <c r="OP18" s="68"/>
      <c r="OQ18" s="68"/>
      <c r="OR18" s="68"/>
      <c r="OS18" s="68"/>
      <c r="OT18" s="68"/>
      <c r="OU18" s="68"/>
      <c r="OV18" s="68"/>
      <c r="OW18" s="68"/>
      <c r="OX18" s="68"/>
      <c r="OY18" s="68"/>
      <c r="OZ18" s="68"/>
      <c r="PA18" s="68"/>
      <c r="PB18" s="68"/>
      <c r="PC18" s="68"/>
      <c r="PD18" s="68"/>
      <c r="PE18" s="68"/>
      <c r="PF18" s="68"/>
      <c r="PG18" s="68"/>
      <c r="PH18" s="68"/>
      <c r="PI18" s="68"/>
      <c r="PJ18" s="68"/>
      <c r="PK18" s="68"/>
      <c r="PL18" s="68"/>
      <c r="PM18" s="68"/>
      <c r="PN18" s="68"/>
      <c r="PO18" s="68"/>
      <c r="PP18" s="68"/>
      <c r="PQ18" s="68"/>
      <c r="PR18" s="68"/>
      <c r="PS18" s="68"/>
      <c r="PT18" s="68"/>
      <c r="PU18" s="68"/>
      <c r="PV18" s="68"/>
      <c r="PW18" s="68"/>
      <c r="PX18" s="68"/>
      <c r="PY18" s="68"/>
      <c r="PZ18" s="68"/>
      <c r="QA18" s="68"/>
      <c r="QB18" s="68"/>
      <c r="QC18" s="68"/>
      <c r="QD18" s="68"/>
      <c r="QE18" s="68"/>
      <c r="QF18" s="68"/>
      <c r="QG18" s="68"/>
      <c r="QH18" s="68"/>
      <c r="QI18" s="68"/>
      <c r="QJ18" s="68"/>
      <c r="QK18" s="68"/>
      <c r="QL18" s="68"/>
      <c r="QM18" s="68"/>
      <c r="QN18" s="68"/>
      <c r="QO18" s="68"/>
      <c r="QP18" s="68"/>
      <c r="QQ18" s="68"/>
      <c r="QR18" s="68"/>
      <c r="QS18" s="68"/>
      <c r="QT18" s="68"/>
      <c r="QU18" s="68"/>
      <c r="QV18" s="68"/>
      <c r="QW18" s="68"/>
      <c r="QX18" s="68"/>
      <c r="QY18" s="68"/>
      <c r="QZ18" s="68"/>
      <c r="RA18" s="68"/>
      <c r="RB18" s="68"/>
      <c r="RC18" s="68"/>
      <c r="RD18" s="68"/>
      <c r="RE18" s="68"/>
      <c r="RF18" s="68"/>
      <c r="RG18" s="68"/>
      <c r="RH18" s="68"/>
      <c r="RI18" s="68"/>
      <c r="RJ18" s="68"/>
      <c r="RK18" s="68"/>
      <c r="RL18" s="68"/>
      <c r="RM18" s="68"/>
      <c r="RN18" s="68"/>
      <c r="RO18" s="68"/>
      <c r="RP18" s="68"/>
      <c r="RQ18" s="68"/>
      <c r="RR18" s="68"/>
      <c r="RS18" s="68"/>
      <c r="RT18" s="68"/>
      <c r="RU18" s="68"/>
      <c r="RV18" s="68"/>
      <c r="RW18" s="68"/>
      <c r="RX18" s="68"/>
      <c r="RY18" s="68"/>
      <c r="RZ18" s="68"/>
      <c r="SA18" s="68"/>
      <c r="SB18" s="68"/>
      <c r="SC18" s="68"/>
      <c r="SD18" s="68"/>
      <c r="SE18" s="68"/>
      <c r="SF18" s="68"/>
      <c r="SG18" s="68"/>
      <c r="SH18" s="68"/>
      <c r="SI18" s="68"/>
      <c r="SJ18" s="68"/>
      <c r="SK18" s="68"/>
      <c r="SL18" s="68"/>
      <c r="SM18" s="68"/>
      <c r="SN18" s="68"/>
      <c r="SO18" s="68"/>
      <c r="SP18" s="68"/>
      <c r="SQ18" s="68"/>
      <c r="SR18" s="68"/>
      <c r="SS18" s="68"/>
      <c r="ST18" s="68"/>
      <c r="SU18" s="68"/>
      <c r="SV18" s="68"/>
      <c r="SW18" s="68"/>
      <c r="SX18" s="68"/>
      <c r="SY18" s="68"/>
      <c r="SZ18" s="68"/>
      <c r="TA18" s="68"/>
      <c r="TB18" s="68"/>
      <c r="TC18" s="68"/>
      <c r="TD18" s="68"/>
      <c r="TE18" s="68"/>
      <c r="TF18" s="68"/>
      <c r="TG18" s="68"/>
      <c r="TH18" s="68"/>
      <c r="TI18" s="68"/>
      <c r="TJ18" s="68"/>
      <c r="TK18" s="68"/>
      <c r="TL18" s="68"/>
      <c r="TM18" s="68"/>
      <c r="TN18" s="68"/>
      <c r="TO18" s="68"/>
      <c r="TP18" s="68"/>
      <c r="TQ18" s="68"/>
      <c r="TR18" s="68"/>
      <c r="TS18" s="68"/>
      <c r="TT18" s="68"/>
      <c r="TU18" s="68"/>
      <c r="TV18" s="68"/>
      <c r="TW18" s="68"/>
      <c r="TX18" s="68"/>
      <c r="TY18" s="68"/>
      <c r="TZ18" s="68"/>
      <c r="UA18" s="68"/>
      <c r="UB18" s="68"/>
      <c r="UC18" s="68"/>
      <c r="UD18" s="68"/>
      <c r="UE18" s="68"/>
      <c r="UF18" s="68"/>
      <c r="UG18" s="68"/>
      <c r="UH18" s="68"/>
      <c r="UI18" s="68"/>
      <c r="UJ18" s="68"/>
      <c r="UK18" s="68"/>
      <c r="UL18" s="68"/>
      <c r="UM18" s="68"/>
      <c r="UN18" s="68"/>
      <c r="UO18" s="68"/>
      <c r="UP18" s="68"/>
      <c r="UQ18" s="68"/>
      <c r="UR18" s="68"/>
      <c r="US18" s="68"/>
      <c r="UT18" s="68"/>
      <c r="UU18" s="68"/>
      <c r="UV18" s="68"/>
      <c r="UW18" s="68"/>
      <c r="UX18" s="68"/>
      <c r="UY18" s="68"/>
      <c r="UZ18" s="68"/>
      <c r="VA18" s="68"/>
      <c r="VB18" s="68"/>
      <c r="VC18" s="68"/>
      <c r="VD18" s="68"/>
      <c r="VE18" s="68"/>
      <c r="VF18" s="68"/>
      <c r="VG18" s="68"/>
      <c r="VH18" s="68"/>
      <c r="VI18" s="68"/>
      <c r="VJ18" s="68"/>
      <c r="VK18" s="68"/>
      <c r="VL18" s="68"/>
      <c r="VM18" s="68"/>
      <c r="VN18" s="68"/>
      <c r="VO18" s="68"/>
      <c r="VP18" s="68"/>
      <c r="VQ18" s="68"/>
      <c r="VR18" s="68"/>
      <c r="VS18" s="68"/>
      <c r="VT18" s="68"/>
      <c r="VU18" s="68"/>
      <c r="VV18" s="68"/>
      <c r="VW18" s="68"/>
      <c r="VX18" s="68"/>
      <c r="VY18" s="68"/>
      <c r="VZ18" s="68"/>
      <c r="WA18" s="68"/>
      <c r="WB18" s="68"/>
      <c r="WC18" s="68"/>
      <c r="WD18" s="68"/>
      <c r="WE18" s="68"/>
      <c r="WF18" s="68"/>
      <c r="WG18" s="68"/>
      <c r="WH18" s="68"/>
      <c r="WI18" s="68"/>
      <c r="WJ18" s="68"/>
      <c r="WK18" s="68"/>
      <c r="WL18" s="68"/>
      <c r="WM18" s="68"/>
      <c r="WN18" s="68"/>
      <c r="WO18" s="68"/>
      <c r="WP18" s="68"/>
      <c r="WQ18" s="68"/>
      <c r="WR18" s="68"/>
      <c r="WS18" s="68"/>
      <c r="WT18" s="68"/>
      <c r="WU18" s="68"/>
      <c r="WV18" s="68"/>
      <c r="WW18" s="68"/>
      <c r="WX18" s="68"/>
      <c r="WY18" s="68"/>
      <c r="WZ18" s="68"/>
      <c r="XA18" s="68"/>
      <c r="XB18" s="68"/>
      <c r="XC18" s="68"/>
      <c r="XD18" s="68"/>
      <c r="XE18" s="68"/>
      <c r="XF18" s="68"/>
      <c r="XG18" s="68"/>
      <c r="XH18" s="68"/>
      <c r="XI18" s="68"/>
      <c r="XJ18" s="68"/>
      <c r="XK18" s="68"/>
      <c r="XL18" s="68"/>
      <c r="XM18" s="68"/>
      <c r="XN18" s="68"/>
      <c r="XO18" s="68"/>
      <c r="XP18" s="68"/>
      <c r="XQ18" s="68"/>
      <c r="XR18" s="68"/>
      <c r="XS18" s="68"/>
      <c r="XT18" s="68"/>
      <c r="XU18" s="68"/>
      <c r="XV18" s="68"/>
      <c r="XW18" s="68"/>
      <c r="XX18" s="68"/>
      <c r="XY18" s="68"/>
      <c r="XZ18" s="68"/>
      <c r="YA18" s="68"/>
      <c r="YB18" s="68"/>
      <c r="YC18" s="68"/>
      <c r="YD18" s="68"/>
      <c r="YE18" s="68"/>
      <c r="YF18" s="68"/>
      <c r="YG18" s="68"/>
      <c r="YH18" s="68"/>
      <c r="YI18" s="68"/>
      <c r="YJ18" s="68"/>
      <c r="YK18" s="68"/>
      <c r="YL18" s="68"/>
      <c r="YM18" s="68"/>
      <c r="YN18" s="68"/>
      <c r="YO18" s="68"/>
      <c r="YP18" s="68"/>
      <c r="YQ18" s="68"/>
      <c r="YR18" s="68"/>
      <c r="YS18" s="68"/>
      <c r="YT18" s="68"/>
      <c r="YU18" s="68"/>
      <c r="YV18" s="68"/>
      <c r="YW18" s="68"/>
      <c r="YX18" s="68"/>
      <c r="YY18" s="68"/>
      <c r="YZ18" s="68"/>
      <c r="ZA18" s="68"/>
      <c r="ZB18" s="68"/>
      <c r="ZC18" s="68"/>
      <c r="ZD18" s="68"/>
      <c r="ZE18" s="68"/>
      <c r="ZF18" s="68"/>
      <c r="ZG18" s="68"/>
      <c r="ZH18" s="68"/>
      <c r="ZI18" s="68"/>
      <c r="ZJ18" s="68"/>
      <c r="ZK18" s="68"/>
      <c r="ZL18" s="68"/>
      <c r="ZM18" s="68"/>
      <c r="ZN18" s="68"/>
      <c r="ZO18" s="68"/>
      <c r="ZP18" s="68"/>
      <c r="ZQ18" s="68"/>
      <c r="ZR18" s="68"/>
      <c r="ZS18" s="68"/>
      <c r="ZT18" s="68"/>
      <c r="ZU18" s="68"/>
      <c r="ZV18" s="68"/>
      <c r="ZW18" s="68"/>
      <c r="ZX18" s="68"/>
      <c r="ZY18" s="68"/>
      <c r="ZZ18" s="68"/>
      <c r="AAA18" s="68"/>
      <c r="AAB18" s="68"/>
      <c r="AAC18" s="68"/>
      <c r="AAD18" s="68"/>
      <c r="AAE18" s="68"/>
      <c r="AAF18" s="68"/>
      <c r="AAG18" s="68"/>
      <c r="AAH18" s="68"/>
      <c r="AAI18" s="68"/>
      <c r="AAJ18" s="68"/>
      <c r="AAK18" s="68"/>
      <c r="AAL18" s="68"/>
      <c r="AAM18" s="68"/>
      <c r="AAN18" s="68"/>
      <c r="AAO18" s="68"/>
      <c r="AAP18" s="68"/>
      <c r="AAQ18" s="68"/>
      <c r="AAR18" s="68"/>
      <c r="AAS18" s="68"/>
      <c r="AAT18" s="68"/>
      <c r="AAU18" s="68"/>
      <c r="AAV18" s="68"/>
      <c r="AAW18" s="68"/>
      <c r="AAX18" s="68"/>
      <c r="AAY18" s="68"/>
      <c r="AAZ18" s="68"/>
      <c r="ABA18" s="68"/>
      <c r="ABB18" s="68"/>
      <c r="ABC18" s="68"/>
      <c r="ABD18" s="68"/>
      <c r="ABE18" s="68"/>
      <c r="ABF18" s="68"/>
      <c r="ABG18" s="68"/>
      <c r="ABH18" s="68"/>
      <c r="ABI18" s="68"/>
      <c r="ABJ18" s="68"/>
      <c r="ABK18" s="68"/>
      <c r="ABL18" s="68"/>
      <c r="ABM18" s="68"/>
      <c r="ABN18" s="68"/>
      <c r="ABO18" s="68"/>
      <c r="ABP18" s="68"/>
      <c r="ABQ18" s="68"/>
      <c r="ABR18" s="68"/>
      <c r="ABS18" s="68"/>
      <c r="ABT18" s="68"/>
      <c r="ABU18" s="68"/>
      <c r="ABV18" s="68"/>
      <c r="ABW18" s="68"/>
      <c r="ABX18" s="68"/>
      <c r="ABY18" s="68"/>
      <c r="ABZ18" s="68"/>
      <c r="ACA18" s="68"/>
      <c r="ACB18" s="68"/>
      <c r="ACC18" s="68"/>
      <c r="ACD18" s="68"/>
      <c r="ACE18" s="68"/>
      <c r="ACF18" s="68"/>
      <c r="ACG18" s="68"/>
      <c r="ACH18" s="68"/>
      <c r="ACI18" s="68"/>
      <c r="ACJ18" s="68"/>
      <c r="ACK18" s="68"/>
      <c r="ACL18" s="68"/>
      <c r="ACM18" s="68"/>
      <c r="ACN18" s="68"/>
      <c r="ACO18" s="68"/>
      <c r="ACP18" s="68"/>
      <c r="ACQ18" s="68"/>
      <c r="ACR18" s="68"/>
      <c r="ACS18" s="68"/>
      <c r="ACT18" s="68"/>
      <c r="ACU18" s="68"/>
      <c r="ACV18" s="68"/>
      <c r="ACW18" s="68"/>
      <c r="ACX18" s="68"/>
      <c r="ACY18" s="68"/>
      <c r="ACZ18" s="68"/>
      <c r="ADA18" s="68"/>
      <c r="ADB18" s="68"/>
      <c r="ADC18" s="68"/>
      <c r="ADD18" s="68"/>
      <c r="ADE18" s="68"/>
      <c r="ADF18" s="68"/>
      <c r="ADG18" s="68"/>
      <c r="ADH18" s="68"/>
      <c r="ADI18" s="68"/>
      <c r="ADJ18" s="68"/>
      <c r="ADK18" s="68"/>
      <c r="ADL18" s="68"/>
      <c r="ADM18" s="68"/>
      <c r="ADN18" s="68"/>
      <c r="ADO18" s="68"/>
      <c r="ADP18" s="68"/>
      <c r="ADQ18" s="68"/>
      <c r="ADR18" s="68"/>
      <c r="ADS18" s="68"/>
      <c r="ADT18" s="68"/>
      <c r="ADU18" s="68"/>
      <c r="ADV18" s="68"/>
      <c r="ADW18" s="68"/>
      <c r="ADX18" s="68"/>
      <c r="ADY18" s="68"/>
      <c r="ADZ18" s="68"/>
      <c r="AEA18" s="68"/>
      <c r="AEB18" s="68"/>
      <c r="AEC18" s="68"/>
      <c r="AED18" s="68"/>
      <c r="AEE18" s="68"/>
      <c r="AEF18" s="68"/>
      <c r="AEG18" s="68"/>
      <c r="AEH18" s="68"/>
      <c r="AEI18" s="68"/>
      <c r="AEJ18" s="68"/>
      <c r="AEK18" s="68"/>
      <c r="AEL18" s="68"/>
      <c r="AEM18" s="68"/>
      <c r="AEN18" s="68"/>
      <c r="AEO18" s="68"/>
      <c r="AEP18" s="68"/>
      <c r="AEQ18" s="68"/>
      <c r="AER18" s="68"/>
      <c r="AES18" s="68"/>
      <c r="AET18" s="68"/>
      <c r="AEU18" s="68"/>
      <c r="AEV18" s="68"/>
      <c r="AEW18" s="68"/>
      <c r="AEX18" s="68"/>
      <c r="AEY18" s="68"/>
      <c r="AEZ18" s="68"/>
      <c r="AFA18" s="68"/>
      <c r="AFB18" s="68"/>
      <c r="AFC18" s="68"/>
      <c r="AFD18" s="68"/>
      <c r="AFE18" s="68"/>
      <c r="AFF18" s="68"/>
      <c r="AFG18" s="68"/>
      <c r="AFH18" s="68"/>
      <c r="AFI18" s="68"/>
      <c r="AFJ18" s="68"/>
      <c r="AFK18" s="68"/>
      <c r="AFL18" s="68"/>
      <c r="AFM18" s="68"/>
      <c r="AFN18" s="68"/>
      <c r="AFO18" s="68"/>
      <c r="AFP18" s="68"/>
      <c r="AFQ18" s="68"/>
      <c r="AFR18" s="68"/>
      <c r="AFS18" s="68"/>
      <c r="AFT18" s="68"/>
      <c r="AFU18" s="68"/>
      <c r="AFV18" s="68"/>
      <c r="AFW18" s="68"/>
      <c r="AFX18" s="68"/>
      <c r="AFY18" s="68"/>
      <c r="AFZ18" s="68"/>
      <c r="AGA18" s="68"/>
      <c r="AGB18" s="68"/>
      <c r="AGC18" s="68"/>
      <c r="AGD18" s="68"/>
      <c r="AGE18" s="68"/>
      <c r="AGF18" s="68"/>
      <c r="AGG18" s="68"/>
      <c r="AGH18" s="68"/>
      <c r="AGI18" s="68"/>
      <c r="AGJ18" s="68"/>
      <c r="AGK18" s="68"/>
      <c r="AGL18" s="68"/>
      <c r="AGM18" s="68"/>
      <c r="AGN18" s="68"/>
      <c r="AGO18" s="68"/>
      <c r="AGP18" s="68"/>
      <c r="AGQ18" s="68"/>
      <c r="AGR18" s="68"/>
      <c r="AGS18" s="68"/>
      <c r="AGT18" s="68"/>
      <c r="AGU18" s="68"/>
      <c r="AGV18" s="68"/>
      <c r="AGW18" s="68"/>
      <c r="AGX18" s="68"/>
      <c r="AGY18" s="68"/>
      <c r="AGZ18" s="68"/>
      <c r="AHA18" s="68"/>
      <c r="AHB18" s="68"/>
      <c r="AHC18" s="68"/>
      <c r="AHD18" s="68"/>
      <c r="AHE18" s="68"/>
      <c r="AHF18" s="68"/>
      <c r="AHG18" s="68"/>
      <c r="AHH18" s="68"/>
      <c r="AHI18" s="68"/>
      <c r="AHJ18" s="68"/>
      <c r="AHK18" s="68"/>
      <c r="AHL18" s="68"/>
      <c r="AHM18" s="68"/>
      <c r="AHN18" s="68"/>
      <c r="AHO18" s="68"/>
      <c r="AHP18" s="68"/>
      <c r="AHQ18" s="68"/>
      <c r="AHR18" s="68"/>
      <c r="AHS18" s="68"/>
      <c r="AHT18" s="68"/>
      <c r="AHU18" s="68"/>
      <c r="AHV18" s="68"/>
      <c r="AHW18" s="68"/>
      <c r="AHX18" s="68"/>
      <c r="AHY18" s="68"/>
      <c r="AHZ18" s="68"/>
      <c r="AIA18" s="68"/>
      <c r="AIB18" s="68"/>
      <c r="AIC18" s="68"/>
      <c r="AID18" s="68"/>
      <c r="AIE18" s="68"/>
      <c r="AIF18" s="68"/>
      <c r="AIG18" s="68"/>
      <c r="AIH18" s="68"/>
      <c r="AII18" s="68"/>
      <c r="AIJ18" s="68"/>
      <c r="AIK18" s="68"/>
      <c r="AIL18" s="68"/>
      <c r="AIM18" s="68"/>
      <c r="AIN18" s="68"/>
      <c r="AIO18" s="68"/>
      <c r="AIP18" s="68"/>
      <c r="AIQ18" s="68"/>
      <c r="AIR18" s="68"/>
      <c r="AIS18" s="68"/>
      <c r="AIT18" s="68"/>
      <c r="AIU18" s="68"/>
      <c r="AIV18" s="68"/>
      <c r="AIW18" s="68"/>
      <c r="AIX18" s="68"/>
      <c r="AIY18" s="68"/>
      <c r="AIZ18" s="68"/>
      <c r="AJA18" s="68"/>
      <c r="AJB18" s="68"/>
      <c r="AJC18" s="68"/>
      <c r="AJD18" s="68"/>
      <c r="AJE18" s="68"/>
      <c r="AJF18" s="68"/>
      <c r="AJG18" s="68"/>
      <c r="AJH18" s="68"/>
      <c r="AJI18" s="68"/>
      <c r="AJJ18" s="68"/>
      <c r="AJK18" s="68"/>
      <c r="AJL18" s="68"/>
      <c r="AJM18" s="68"/>
      <c r="AJN18" s="68"/>
      <c r="AJO18" s="68"/>
      <c r="AJP18" s="68"/>
      <c r="AJQ18" s="68"/>
      <c r="AJR18" s="68"/>
      <c r="AJS18" s="68"/>
      <c r="AJT18" s="68"/>
      <c r="AJU18" s="68"/>
      <c r="AJV18" s="68"/>
      <c r="AJW18" s="68"/>
      <c r="AJX18" s="68"/>
      <c r="AJY18" s="68"/>
      <c r="AJZ18" s="68"/>
      <c r="AKA18" s="68"/>
      <c r="AKB18" s="68"/>
      <c r="AKC18" s="68"/>
      <c r="AKD18" s="68"/>
      <c r="AKE18" s="68"/>
      <c r="AKF18" s="68"/>
      <c r="AKG18" s="68"/>
      <c r="AKH18" s="68"/>
      <c r="AKI18" s="68"/>
      <c r="AKJ18" s="68"/>
      <c r="AKK18" s="68"/>
      <c r="AKL18" s="68"/>
      <c r="AKM18" s="68"/>
      <c r="AKN18" s="68"/>
      <c r="AKO18" s="68"/>
      <c r="AKP18" s="68"/>
      <c r="AKQ18" s="68"/>
      <c r="AKR18" s="68"/>
      <c r="AKS18" s="68"/>
      <c r="AKT18" s="68"/>
      <c r="AKU18" s="68"/>
      <c r="AKV18" s="68"/>
      <c r="AKW18" s="68"/>
      <c r="AKX18" s="68"/>
      <c r="AKY18" s="68"/>
      <c r="AKZ18" s="68"/>
      <c r="ALA18" s="68"/>
      <c r="ALB18" s="68"/>
      <c r="ALC18" s="68"/>
      <c r="ALD18" s="68"/>
      <c r="ALE18" s="68"/>
      <c r="ALF18" s="68"/>
      <c r="ALG18" s="68"/>
      <c r="ALH18" s="68"/>
      <c r="ALI18" s="68"/>
      <c r="ALJ18" s="68"/>
      <c r="ALK18" s="68"/>
      <c r="ALL18" s="68"/>
      <c r="ALM18" s="68"/>
      <c r="ALN18" s="68"/>
      <c r="ALO18" s="68"/>
      <c r="ALP18" s="68"/>
      <c r="ALQ18" s="68"/>
      <c r="ALR18" s="68"/>
      <c r="ALS18" s="68"/>
      <c r="ALT18" s="68"/>
      <c r="ALU18" s="68"/>
      <c r="ALV18" s="68"/>
    </row>
    <row r="19" spans="1:1010" ht="30" x14ac:dyDescent="0.2">
      <c r="A19" s="17">
        <f t="shared" si="0"/>
        <v>8</v>
      </c>
      <c r="B19" s="144" t="s">
        <v>192</v>
      </c>
      <c r="C19" s="207">
        <v>1116</v>
      </c>
      <c r="D19" s="150">
        <v>795</v>
      </c>
      <c r="E19" s="150">
        <v>718</v>
      </c>
      <c r="F19" s="152">
        <v>615</v>
      </c>
      <c r="G19" s="152">
        <v>210</v>
      </c>
      <c r="H19" s="152">
        <v>236</v>
      </c>
      <c r="I19" s="152">
        <v>142</v>
      </c>
      <c r="J19" s="152">
        <v>175</v>
      </c>
      <c r="K19" s="152">
        <v>2616</v>
      </c>
      <c r="L19" s="152">
        <v>2162</v>
      </c>
      <c r="M19" s="152">
        <v>2218</v>
      </c>
      <c r="N19" s="152">
        <v>1822</v>
      </c>
      <c r="O19" s="152">
        <v>239</v>
      </c>
      <c r="P19" s="152">
        <v>168</v>
      </c>
      <c r="Q19" s="152">
        <v>1103</v>
      </c>
      <c r="R19" s="276">
        <v>823</v>
      </c>
      <c r="S19" s="152">
        <v>0</v>
      </c>
      <c r="T19" s="152">
        <v>0</v>
      </c>
      <c r="U19" s="152">
        <v>51</v>
      </c>
      <c r="V19" s="152">
        <v>45</v>
      </c>
      <c r="W19" s="152">
        <v>932</v>
      </c>
      <c r="X19" s="152">
        <v>724</v>
      </c>
      <c r="Y19" s="152">
        <v>117</v>
      </c>
      <c r="Z19" s="152">
        <v>54</v>
      </c>
      <c r="AA19" s="152">
        <v>0</v>
      </c>
      <c r="AB19" s="152">
        <v>0</v>
      </c>
      <c r="AC19" s="152">
        <v>0</v>
      </c>
      <c r="AD19" s="152">
        <v>0</v>
      </c>
      <c r="AE19" s="152">
        <v>1369</v>
      </c>
      <c r="AF19" s="276">
        <v>1311</v>
      </c>
      <c r="AG19" s="152">
        <v>0</v>
      </c>
      <c r="AH19" s="152">
        <v>0</v>
      </c>
      <c r="AI19" s="152">
        <v>76</v>
      </c>
      <c r="AJ19" s="152">
        <v>55</v>
      </c>
      <c r="AK19" s="152">
        <v>1128</v>
      </c>
      <c r="AL19" s="152">
        <v>1175</v>
      </c>
      <c r="AM19" s="152">
        <v>123</v>
      </c>
      <c r="AN19" s="152">
        <v>81</v>
      </c>
      <c r="AO19" s="152">
        <v>0</v>
      </c>
      <c r="AP19" s="152">
        <v>0</v>
      </c>
      <c r="AQ19" s="152">
        <v>945</v>
      </c>
      <c r="AR19" s="152">
        <v>777</v>
      </c>
      <c r="AS19" s="152">
        <v>654</v>
      </c>
      <c r="AT19" s="152">
        <v>467</v>
      </c>
      <c r="AU19" s="152">
        <v>264</v>
      </c>
      <c r="AV19" s="152">
        <v>236</v>
      </c>
      <c r="AW19" s="152">
        <v>27</v>
      </c>
      <c r="AX19" s="152">
        <v>74</v>
      </c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  <c r="IU19" s="68"/>
      <c r="IV19" s="68"/>
      <c r="IW19" s="68"/>
      <c r="IX19" s="68"/>
      <c r="IY19" s="68"/>
      <c r="IZ19" s="68"/>
      <c r="JA19" s="68"/>
      <c r="JB19" s="68"/>
      <c r="JC19" s="68"/>
      <c r="JD19" s="68"/>
      <c r="JE19" s="68"/>
      <c r="JF19" s="68"/>
      <c r="JG19" s="68"/>
      <c r="JH19" s="68"/>
      <c r="JI19" s="68"/>
      <c r="JJ19" s="68"/>
      <c r="JK19" s="68"/>
      <c r="JL19" s="68"/>
      <c r="JM19" s="68"/>
      <c r="JN19" s="68"/>
      <c r="JO19" s="68"/>
      <c r="JP19" s="68"/>
      <c r="JQ19" s="68"/>
      <c r="JR19" s="68"/>
      <c r="JS19" s="68"/>
      <c r="JT19" s="68"/>
      <c r="JU19" s="68"/>
      <c r="JV19" s="68"/>
      <c r="JW19" s="68"/>
      <c r="JX19" s="68"/>
      <c r="JY19" s="68"/>
      <c r="JZ19" s="68"/>
      <c r="KA19" s="68"/>
      <c r="KB19" s="68"/>
      <c r="KC19" s="68"/>
      <c r="KD19" s="68"/>
      <c r="KE19" s="68"/>
      <c r="KF19" s="68"/>
      <c r="KG19" s="68"/>
      <c r="KH19" s="68"/>
      <c r="KI19" s="68"/>
      <c r="KJ19" s="68"/>
      <c r="KK19" s="68"/>
      <c r="KL19" s="68"/>
      <c r="KM19" s="68"/>
      <c r="KN19" s="68"/>
      <c r="KO19" s="68"/>
      <c r="KP19" s="68"/>
      <c r="KQ19" s="68"/>
      <c r="KR19" s="68"/>
      <c r="KS19" s="68"/>
      <c r="KT19" s="68"/>
      <c r="KU19" s="68"/>
      <c r="KV19" s="68"/>
      <c r="KW19" s="68"/>
      <c r="KX19" s="68"/>
      <c r="KY19" s="68"/>
      <c r="KZ19" s="68"/>
      <c r="LA19" s="68"/>
      <c r="LB19" s="68"/>
      <c r="LC19" s="68"/>
      <c r="LD19" s="68"/>
      <c r="LE19" s="68"/>
      <c r="LF19" s="68"/>
      <c r="LG19" s="68"/>
      <c r="LH19" s="68"/>
      <c r="LI19" s="68"/>
      <c r="LJ19" s="68"/>
      <c r="LK19" s="68"/>
      <c r="LL19" s="68"/>
      <c r="LM19" s="68"/>
      <c r="LN19" s="68"/>
      <c r="LO19" s="68"/>
      <c r="LP19" s="68"/>
      <c r="LQ19" s="68"/>
      <c r="LR19" s="68"/>
      <c r="LS19" s="68"/>
      <c r="LT19" s="68"/>
      <c r="LU19" s="68"/>
      <c r="LV19" s="68"/>
      <c r="LW19" s="68"/>
      <c r="LX19" s="68"/>
      <c r="LY19" s="68"/>
      <c r="LZ19" s="68"/>
      <c r="MA19" s="68"/>
      <c r="MB19" s="68"/>
      <c r="MC19" s="68"/>
      <c r="MD19" s="68"/>
      <c r="ME19" s="68"/>
      <c r="MF19" s="68"/>
      <c r="MG19" s="68"/>
      <c r="MH19" s="68"/>
      <c r="MI19" s="68"/>
      <c r="MJ19" s="68"/>
      <c r="MK19" s="68"/>
      <c r="ML19" s="68"/>
      <c r="MM19" s="68"/>
      <c r="MN19" s="68"/>
      <c r="MO19" s="68"/>
      <c r="MP19" s="68"/>
      <c r="MQ19" s="68"/>
      <c r="MR19" s="68"/>
      <c r="MS19" s="68"/>
      <c r="MT19" s="68"/>
      <c r="MU19" s="68"/>
      <c r="MV19" s="68"/>
      <c r="MW19" s="68"/>
      <c r="MX19" s="68"/>
      <c r="MY19" s="68"/>
      <c r="MZ19" s="68"/>
      <c r="NA19" s="68"/>
      <c r="NB19" s="68"/>
      <c r="NC19" s="68"/>
      <c r="ND19" s="68"/>
      <c r="NE19" s="68"/>
      <c r="NF19" s="68"/>
      <c r="NG19" s="68"/>
      <c r="NH19" s="68"/>
      <c r="NI19" s="68"/>
      <c r="NJ19" s="68"/>
      <c r="NK19" s="68"/>
      <c r="NL19" s="68"/>
      <c r="NM19" s="68"/>
      <c r="NN19" s="68"/>
      <c r="NO19" s="68"/>
      <c r="NP19" s="68"/>
      <c r="NQ19" s="68"/>
      <c r="NR19" s="68"/>
      <c r="NS19" s="68"/>
      <c r="NT19" s="68"/>
      <c r="NU19" s="68"/>
      <c r="NV19" s="68"/>
      <c r="NW19" s="68"/>
      <c r="NX19" s="68"/>
      <c r="NY19" s="68"/>
      <c r="NZ19" s="68"/>
      <c r="OA19" s="68"/>
      <c r="OB19" s="68"/>
      <c r="OC19" s="68"/>
      <c r="OD19" s="68"/>
      <c r="OE19" s="68"/>
      <c r="OF19" s="68"/>
      <c r="OG19" s="68"/>
      <c r="OH19" s="68"/>
      <c r="OI19" s="68"/>
      <c r="OJ19" s="68"/>
      <c r="OK19" s="68"/>
      <c r="OL19" s="68"/>
      <c r="OM19" s="68"/>
      <c r="ON19" s="68"/>
      <c r="OO19" s="68"/>
      <c r="OP19" s="68"/>
      <c r="OQ19" s="68"/>
      <c r="OR19" s="68"/>
      <c r="OS19" s="68"/>
      <c r="OT19" s="68"/>
      <c r="OU19" s="68"/>
      <c r="OV19" s="68"/>
      <c r="OW19" s="68"/>
      <c r="OX19" s="68"/>
      <c r="OY19" s="68"/>
      <c r="OZ19" s="68"/>
      <c r="PA19" s="68"/>
      <c r="PB19" s="68"/>
      <c r="PC19" s="68"/>
      <c r="PD19" s="68"/>
      <c r="PE19" s="68"/>
      <c r="PF19" s="68"/>
      <c r="PG19" s="68"/>
      <c r="PH19" s="68"/>
      <c r="PI19" s="68"/>
      <c r="PJ19" s="68"/>
      <c r="PK19" s="68"/>
      <c r="PL19" s="68"/>
      <c r="PM19" s="68"/>
      <c r="PN19" s="68"/>
      <c r="PO19" s="68"/>
      <c r="PP19" s="68"/>
      <c r="PQ19" s="68"/>
      <c r="PR19" s="68"/>
      <c r="PS19" s="68"/>
      <c r="PT19" s="68"/>
      <c r="PU19" s="68"/>
      <c r="PV19" s="68"/>
      <c r="PW19" s="68"/>
      <c r="PX19" s="68"/>
      <c r="PY19" s="68"/>
      <c r="PZ19" s="68"/>
      <c r="QA19" s="68"/>
      <c r="QB19" s="68"/>
      <c r="QC19" s="68"/>
      <c r="QD19" s="68"/>
      <c r="QE19" s="68"/>
      <c r="QF19" s="68"/>
      <c r="QG19" s="68"/>
      <c r="QH19" s="68"/>
      <c r="QI19" s="68"/>
      <c r="QJ19" s="68"/>
      <c r="QK19" s="68"/>
      <c r="QL19" s="68"/>
      <c r="QM19" s="68"/>
      <c r="QN19" s="68"/>
      <c r="QO19" s="68"/>
      <c r="QP19" s="68"/>
      <c r="QQ19" s="68"/>
      <c r="QR19" s="68"/>
      <c r="QS19" s="68"/>
      <c r="QT19" s="68"/>
      <c r="QU19" s="68"/>
      <c r="QV19" s="68"/>
      <c r="QW19" s="68"/>
      <c r="QX19" s="68"/>
      <c r="QY19" s="68"/>
      <c r="QZ19" s="68"/>
      <c r="RA19" s="68"/>
      <c r="RB19" s="68"/>
      <c r="RC19" s="68"/>
      <c r="RD19" s="68"/>
      <c r="RE19" s="68"/>
      <c r="RF19" s="68"/>
      <c r="RG19" s="68"/>
      <c r="RH19" s="68"/>
      <c r="RI19" s="68"/>
      <c r="RJ19" s="68"/>
      <c r="RK19" s="68"/>
      <c r="RL19" s="68"/>
      <c r="RM19" s="68"/>
      <c r="RN19" s="68"/>
      <c r="RO19" s="68"/>
      <c r="RP19" s="68"/>
      <c r="RQ19" s="68"/>
      <c r="RR19" s="68"/>
      <c r="RS19" s="68"/>
      <c r="RT19" s="68"/>
      <c r="RU19" s="68"/>
      <c r="RV19" s="68"/>
      <c r="RW19" s="68"/>
      <c r="RX19" s="68"/>
      <c r="RY19" s="68"/>
      <c r="RZ19" s="68"/>
      <c r="SA19" s="68"/>
      <c r="SB19" s="68"/>
      <c r="SC19" s="68"/>
      <c r="SD19" s="68"/>
      <c r="SE19" s="68"/>
      <c r="SF19" s="68"/>
      <c r="SG19" s="68"/>
      <c r="SH19" s="68"/>
      <c r="SI19" s="68"/>
      <c r="SJ19" s="68"/>
      <c r="SK19" s="68"/>
      <c r="SL19" s="68"/>
      <c r="SM19" s="68"/>
      <c r="SN19" s="68"/>
      <c r="SO19" s="68"/>
      <c r="SP19" s="68"/>
      <c r="SQ19" s="68"/>
      <c r="SR19" s="68"/>
      <c r="SS19" s="68"/>
      <c r="ST19" s="68"/>
      <c r="SU19" s="68"/>
      <c r="SV19" s="68"/>
      <c r="SW19" s="68"/>
      <c r="SX19" s="68"/>
      <c r="SY19" s="68"/>
      <c r="SZ19" s="68"/>
      <c r="TA19" s="68"/>
      <c r="TB19" s="68"/>
      <c r="TC19" s="68"/>
      <c r="TD19" s="68"/>
      <c r="TE19" s="68"/>
      <c r="TF19" s="68"/>
      <c r="TG19" s="68"/>
      <c r="TH19" s="68"/>
      <c r="TI19" s="68"/>
      <c r="TJ19" s="68"/>
      <c r="TK19" s="68"/>
      <c r="TL19" s="68"/>
      <c r="TM19" s="68"/>
      <c r="TN19" s="68"/>
      <c r="TO19" s="68"/>
      <c r="TP19" s="68"/>
      <c r="TQ19" s="68"/>
      <c r="TR19" s="68"/>
      <c r="TS19" s="68"/>
      <c r="TT19" s="68"/>
      <c r="TU19" s="68"/>
      <c r="TV19" s="68"/>
      <c r="TW19" s="68"/>
      <c r="TX19" s="68"/>
      <c r="TY19" s="68"/>
      <c r="TZ19" s="68"/>
      <c r="UA19" s="68"/>
      <c r="UB19" s="68"/>
      <c r="UC19" s="68"/>
      <c r="UD19" s="68"/>
      <c r="UE19" s="68"/>
      <c r="UF19" s="68"/>
      <c r="UG19" s="68"/>
      <c r="UH19" s="68"/>
      <c r="UI19" s="68"/>
      <c r="UJ19" s="68"/>
      <c r="UK19" s="68"/>
      <c r="UL19" s="68"/>
      <c r="UM19" s="68"/>
      <c r="UN19" s="68"/>
      <c r="UO19" s="68"/>
      <c r="UP19" s="68"/>
      <c r="UQ19" s="68"/>
      <c r="UR19" s="68"/>
      <c r="US19" s="68"/>
      <c r="UT19" s="68"/>
      <c r="UU19" s="68"/>
      <c r="UV19" s="68"/>
      <c r="UW19" s="68"/>
      <c r="UX19" s="68"/>
      <c r="UY19" s="68"/>
      <c r="UZ19" s="68"/>
      <c r="VA19" s="68"/>
      <c r="VB19" s="68"/>
      <c r="VC19" s="68"/>
      <c r="VD19" s="68"/>
      <c r="VE19" s="68"/>
      <c r="VF19" s="68"/>
      <c r="VG19" s="68"/>
      <c r="VH19" s="68"/>
      <c r="VI19" s="68"/>
      <c r="VJ19" s="68"/>
      <c r="VK19" s="68"/>
      <c r="VL19" s="68"/>
      <c r="VM19" s="68"/>
      <c r="VN19" s="68"/>
      <c r="VO19" s="68"/>
      <c r="VP19" s="68"/>
      <c r="VQ19" s="68"/>
      <c r="VR19" s="68"/>
      <c r="VS19" s="68"/>
      <c r="VT19" s="68"/>
      <c r="VU19" s="68"/>
      <c r="VV19" s="68"/>
      <c r="VW19" s="68"/>
      <c r="VX19" s="68"/>
      <c r="VY19" s="68"/>
      <c r="VZ19" s="68"/>
      <c r="WA19" s="68"/>
      <c r="WB19" s="68"/>
      <c r="WC19" s="68"/>
      <c r="WD19" s="68"/>
      <c r="WE19" s="68"/>
      <c r="WF19" s="68"/>
      <c r="WG19" s="68"/>
      <c r="WH19" s="68"/>
      <c r="WI19" s="68"/>
      <c r="WJ19" s="68"/>
      <c r="WK19" s="68"/>
      <c r="WL19" s="68"/>
      <c r="WM19" s="68"/>
      <c r="WN19" s="68"/>
      <c r="WO19" s="68"/>
      <c r="WP19" s="68"/>
      <c r="WQ19" s="68"/>
      <c r="WR19" s="68"/>
      <c r="WS19" s="68"/>
      <c r="WT19" s="68"/>
      <c r="WU19" s="68"/>
      <c r="WV19" s="68"/>
      <c r="WW19" s="68"/>
      <c r="WX19" s="68"/>
      <c r="WY19" s="68"/>
      <c r="WZ19" s="68"/>
      <c r="XA19" s="68"/>
      <c r="XB19" s="68"/>
      <c r="XC19" s="68"/>
      <c r="XD19" s="68"/>
      <c r="XE19" s="68"/>
      <c r="XF19" s="68"/>
      <c r="XG19" s="68"/>
      <c r="XH19" s="68"/>
      <c r="XI19" s="68"/>
      <c r="XJ19" s="68"/>
      <c r="XK19" s="68"/>
      <c r="XL19" s="68"/>
      <c r="XM19" s="68"/>
      <c r="XN19" s="68"/>
      <c r="XO19" s="68"/>
      <c r="XP19" s="68"/>
      <c r="XQ19" s="68"/>
      <c r="XR19" s="68"/>
      <c r="XS19" s="68"/>
      <c r="XT19" s="68"/>
      <c r="XU19" s="68"/>
      <c r="XV19" s="68"/>
      <c r="XW19" s="68"/>
      <c r="XX19" s="68"/>
      <c r="XY19" s="68"/>
      <c r="XZ19" s="68"/>
      <c r="YA19" s="68"/>
      <c r="YB19" s="68"/>
      <c r="YC19" s="68"/>
      <c r="YD19" s="68"/>
      <c r="YE19" s="68"/>
      <c r="YF19" s="68"/>
      <c r="YG19" s="68"/>
      <c r="YH19" s="68"/>
      <c r="YI19" s="68"/>
      <c r="YJ19" s="68"/>
      <c r="YK19" s="68"/>
      <c r="YL19" s="68"/>
      <c r="YM19" s="68"/>
      <c r="YN19" s="68"/>
      <c r="YO19" s="68"/>
      <c r="YP19" s="68"/>
      <c r="YQ19" s="68"/>
      <c r="YR19" s="68"/>
      <c r="YS19" s="68"/>
      <c r="YT19" s="68"/>
      <c r="YU19" s="68"/>
      <c r="YV19" s="68"/>
      <c r="YW19" s="68"/>
      <c r="YX19" s="68"/>
      <c r="YY19" s="68"/>
      <c r="YZ19" s="68"/>
      <c r="ZA19" s="68"/>
      <c r="ZB19" s="68"/>
      <c r="ZC19" s="68"/>
      <c r="ZD19" s="68"/>
      <c r="ZE19" s="68"/>
      <c r="ZF19" s="68"/>
      <c r="ZG19" s="68"/>
      <c r="ZH19" s="68"/>
      <c r="ZI19" s="68"/>
      <c r="ZJ19" s="68"/>
      <c r="ZK19" s="68"/>
      <c r="ZL19" s="68"/>
      <c r="ZM19" s="68"/>
      <c r="ZN19" s="68"/>
      <c r="ZO19" s="68"/>
      <c r="ZP19" s="68"/>
      <c r="ZQ19" s="68"/>
      <c r="ZR19" s="68"/>
      <c r="ZS19" s="68"/>
      <c r="ZT19" s="68"/>
      <c r="ZU19" s="68"/>
      <c r="ZV19" s="68"/>
      <c r="ZW19" s="68"/>
      <c r="ZX19" s="68"/>
      <c r="ZY19" s="68"/>
      <c r="ZZ19" s="68"/>
      <c r="AAA19" s="68"/>
      <c r="AAB19" s="68"/>
      <c r="AAC19" s="68"/>
      <c r="AAD19" s="68"/>
      <c r="AAE19" s="68"/>
      <c r="AAF19" s="68"/>
      <c r="AAG19" s="68"/>
      <c r="AAH19" s="68"/>
      <c r="AAI19" s="68"/>
      <c r="AAJ19" s="68"/>
      <c r="AAK19" s="68"/>
      <c r="AAL19" s="68"/>
      <c r="AAM19" s="68"/>
      <c r="AAN19" s="68"/>
      <c r="AAO19" s="68"/>
      <c r="AAP19" s="68"/>
      <c r="AAQ19" s="68"/>
      <c r="AAR19" s="68"/>
      <c r="AAS19" s="68"/>
      <c r="AAT19" s="68"/>
      <c r="AAU19" s="68"/>
      <c r="AAV19" s="68"/>
      <c r="AAW19" s="68"/>
      <c r="AAX19" s="68"/>
      <c r="AAY19" s="68"/>
      <c r="AAZ19" s="68"/>
      <c r="ABA19" s="68"/>
      <c r="ABB19" s="68"/>
      <c r="ABC19" s="68"/>
      <c r="ABD19" s="68"/>
      <c r="ABE19" s="68"/>
      <c r="ABF19" s="68"/>
      <c r="ABG19" s="68"/>
      <c r="ABH19" s="68"/>
      <c r="ABI19" s="68"/>
      <c r="ABJ19" s="68"/>
      <c r="ABK19" s="68"/>
      <c r="ABL19" s="68"/>
      <c r="ABM19" s="68"/>
      <c r="ABN19" s="68"/>
      <c r="ABO19" s="68"/>
      <c r="ABP19" s="68"/>
      <c r="ABQ19" s="68"/>
      <c r="ABR19" s="68"/>
      <c r="ABS19" s="68"/>
      <c r="ABT19" s="68"/>
      <c r="ABU19" s="68"/>
      <c r="ABV19" s="68"/>
      <c r="ABW19" s="68"/>
      <c r="ABX19" s="68"/>
      <c r="ABY19" s="68"/>
      <c r="ABZ19" s="68"/>
      <c r="ACA19" s="68"/>
      <c r="ACB19" s="68"/>
      <c r="ACC19" s="68"/>
      <c r="ACD19" s="68"/>
      <c r="ACE19" s="68"/>
      <c r="ACF19" s="68"/>
      <c r="ACG19" s="68"/>
      <c r="ACH19" s="68"/>
      <c r="ACI19" s="68"/>
      <c r="ACJ19" s="68"/>
      <c r="ACK19" s="68"/>
      <c r="ACL19" s="68"/>
      <c r="ACM19" s="68"/>
      <c r="ACN19" s="68"/>
      <c r="ACO19" s="68"/>
      <c r="ACP19" s="68"/>
      <c r="ACQ19" s="68"/>
      <c r="ACR19" s="68"/>
      <c r="ACS19" s="68"/>
      <c r="ACT19" s="68"/>
      <c r="ACU19" s="68"/>
      <c r="ACV19" s="68"/>
      <c r="ACW19" s="68"/>
      <c r="ACX19" s="68"/>
      <c r="ACY19" s="68"/>
      <c r="ACZ19" s="68"/>
      <c r="ADA19" s="68"/>
      <c r="ADB19" s="68"/>
      <c r="ADC19" s="68"/>
      <c r="ADD19" s="68"/>
      <c r="ADE19" s="68"/>
      <c r="ADF19" s="68"/>
      <c r="ADG19" s="68"/>
      <c r="ADH19" s="68"/>
      <c r="ADI19" s="68"/>
      <c r="ADJ19" s="68"/>
      <c r="ADK19" s="68"/>
      <c r="ADL19" s="68"/>
      <c r="ADM19" s="68"/>
      <c r="ADN19" s="68"/>
      <c r="ADO19" s="68"/>
      <c r="ADP19" s="68"/>
      <c r="ADQ19" s="68"/>
      <c r="ADR19" s="68"/>
      <c r="ADS19" s="68"/>
      <c r="ADT19" s="68"/>
      <c r="ADU19" s="68"/>
      <c r="ADV19" s="68"/>
      <c r="ADW19" s="68"/>
      <c r="ADX19" s="68"/>
      <c r="ADY19" s="68"/>
      <c r="ADZ19" s="68"/>
      <c r="AEA19" s="68"/>
      <c r="AEB19" s="68"/>
      <c r="AEC19" s="68"/>
      <c r="AED19" s="68"/>
      <c r="AEE19" s="68"/>
      <c r="AEF19" s="68"/>
      <c r="AEG19" s="68"/>
      <c r="AEH19" s="68"/>
      <c r="AEI19" s="68"/>
      <c r="AEJ19" s="68"/>
      <c r="AEK19" s="68"/>
      <c r="AEL19" s="68"/>
      <c r="AEM19" s="68"/>
      <c r="AEN19" s="68"/>
      <c r="AEO19" s="68"/>
      <c r="AEP19" s="68"/>
      <c r="AEQ19" s="68"/>
      <c r="AER19" s="68"/>
      <c r="AES19" s="68"/>
      <c r="AET19" s="68"/>
      <c r="AEU19" s="68"/>
      <c r="AEV19" s="68"/>
      <c r="AEW19" s="68"/>
      <c r="AEX19" s="68"/>
      <c r="AEY19" s="68"/>
      <c r="AEZ19" s="68"/>
      <c r="AFA19" s="68"/>
      <c r="AFB19" s="68"/>
      <c r="AFC19" s="68"/>
      <c r="AFD19" s="68"/>
      <c r="AFE19" s="68"/>
      <c r="AFF19" s="68"/>
      <c r="AFG19" s="68"/>
      <c r="AFH19" s="68"/>
      <c r="AFI19" s="68"/>
      <c r="AFJ19" s="68"/>
      <c r="AFK19" s="68"/>
      <c r="AFL19" s="68"/>
      <c r="AFM19" s="68"/>
      <c r="AFN19" s="68"/>
      <c r="AFO19" s="68"/>
      <c r="AFP19" s="68"/>
      <c r="AFQ19" s="68"/>
      <c r="AFR19" s="68"/>
      <c r="AFS19" s="68"/>
      <c r="AFT19" s="68"/>
      <c r="AFU19" s="68"/>
      <c r="AFV19" s="68"/>
      <c r="AFW19" s="68"/>
      <c r="AFX19" s="68"/>
      <c r="AFY19" s="68"/>
      <c r="AFZ19" s="68"/>
      <c r="AGA19" s="68"/>
      <c r="AGB19" s="68"/>
      <c r="AGC19" s="68"/>
      <c r="AGD19" s="68"/>
      <c r="AGE19" s="68"/>
      <c r="AGF19" s="68"/>
      <c r="AGG19" s="68"/>
      <c r="AGH19" s="68"/>
      <c r="AGI19" s="68"/>
      <c r="AGJ19" s="68"/>
      <c r="AGK19" s="68"/>
      <c r="AGL19" s="68"/>
      <c r="AGM19" s="68"/>
      <c r="AGN19" s="68"/>
      <c r="AGO19" s="68"/>
      <c r="AGP19" s="68"/>
      <c r="AGQ19" s="68"/>
      <c r="AGR19" s="68"/>
      <c r="AGS19" s="68"/>
      <c r="AGT19" s="68"/>
      <c r="AGU19" s="68"/>
      <c r="AGV19" s="68"/>
      <c r="AGW19" s="68"/>
      <c r="AGX19" s="68"/>
      <c r="AGY19" s="68"/>
      <c r="AGZ19" s="68"/>
      <c r="AHA19" s="68"/>
      <c r="AHB19" s="68"/>
      <c r="AHC19" s="68"/>
      <c r="AHD19" s="68"/>
      <c r="AHE19" s="68"/>
      <c r="AHF19" s="68"/>
      <c r="AHG19" s="68"/>
      <c r="AHH19" s="68"/>
      <c r="AHI19" s="68"/>
      <c r="AHJ19" s="68"/>
      <c r="AHK19" s="68"/>
      <c r="AHL19" s="68"/>
      <c r="AHM19" s="68"/>
      <c r="AHN19" s="68"/>
      <c r="AHO19" s="68"/>
      <c r="AHP19" s="68"/>
      <c r="AHQ19" s="68"/>
      <c r="AHR19" s="68"/>
      <c r="AHS19" s="68"/>
      <c r="AHT19" s="68"/>
      <c r="AHU19" s="68"/>
      <c r="AHV19" s="68"/>
      <c r="AHW19" s="68"/>
      <c r="AHX19" s="68"/>
      <c r="AHY19" s="68"/>
      <c r="AHZ19" s="68"/>
      <c r="AIA19" s="68"/>
      <c r="AIB19" s="68"/>
      <c r="AIC19" s="68"/>
      <c r="AID19" s="68"/>
      <c r="AIE19" s="68"/>
      <c r="AIF19" s="68"/>
      <c r="AIG19" s="68"/>
      <c r="AIH19" s="68"/>
      <c r="AII19" s="68"/>
      <c r="AIJ19" s="68"/>
      <c r="AIK19" s="68"/>
      <c r="AIL19" s="68"/>
      <c r="AIM19" s="68"/>
      <c r="AIN19" s="68"/>
      <c r="AIO19" s="68"/>
      <c r="AIP19" s="68"/>
      <c r="AIQ19" s="68"/>
      <c r="AIR19" s="68"/>
      <c r="AIS19" s="68"/>
      <c r="AIT19" s="68"/>
      <c r="AIU19" s="68"/>
      <c r="AIV19" s="68"/>
      <c r="AIW19" s="68"/>
      <c r="AIX19" s="68"/>
      <c r="AIY19" s="68"/>
      <c r="AIZ19" s="68"/>
      <c r="AJA19" s="68"/>
      <c r="AJB19" s="68"/>
      <c r="AJC19" s="68"/>
      <c r="AJD19" s="68"/>
      <c r="AJE19" s="68"/>
      <c r="AJF19" s="68"/>
      <c r="AJG19" s="68"/>
      <c r="AJH19" s="68"/>
      <c r="AJI19" s="68"/>
      <c r="AJJ19" s="68"/>
      <c r="AJK19" s="68"/>
      <c r="AJL19" s="68"/>
      <c r="AJM19" s="68"/>
      <c r="AJN19" s="68"/>
      <c r="AJO19" s="68"/>
      <c r="AJP19" s="68"/>
      <c r="AJQ19" s="68"/>
      <c r="AJR19" s="68"/>
      <c r="AJS19" s="68"/>
      <c r="AJT19" s="68"/>
      <c r="AJU19" s="68"/>
      <c r="AJV19" s="68"/>
      <c r="AJW19" s="68"/>
      <c r="AJX19" s="68"/>
      <c r="AJY19" s="68"/>
      <c r="AJZ19" s="68"/>
      <c r="AKA19" s="68"/>
      <c r="AKB19" s="68"/>
      <c r="AKC19" s="68"/>
      <c r="AKD19" s="68"/>
      <c r="AKE19" s="68"/>
      <c r="AKF19" s="68"/>
      <c r="AKG19" s="68"/>
      <c r="AKH19" s="68"/>
      <c r="AKI19" s="68"/>
      <c r="AKJ19" s="68"/>
      <c r="AKK19" s="68"/>
      <c r="AKL19" s="68"/>
      <c r="AKM19" s="68"/>
      <c r="AKN19" s="68"/>
      <c r="AKO19" s="68"/>
      <c r="AKP19" s="68"/>
      <c r="AKQ19" s="68"/>
      <c r="AKR19" s="68"/>
      <c r="AKS19" s="68"/>
      <c r="AKT19" s="68"/>
      <c r="AKU19" s="68"/>
      <c r="AKV19" s="68"/>
      <c r="AKW19" s="68"/>
      <c r="AKX19" s="68"/>
      <c r="AKY19" s="68"/>
      <c r="AKZ19" s="68"/>
      <c r="ALA19" s="68"/>
      <c r="ALB19" s="68"/>
      <c r="ALC19" s="68"/>
      <c r="ALD19" s="68"/>
      <c r="ALE19" s="68"/>
      <c r="ALF19" s="68"/>
      <c r="ALG19" s="68"/>
      <c r="ALH19" s="68"/>
      <c r="ALI19" s="68"/>
      <c r="ALJ19" s="68"/>
      <c r="ALK19" s="68"/>
      <c r="ALL19" s="68"/>
      <c r="ALM19" s="68"/>
      <c r="ALN19" s="68"/>
      <c r="ALO19" s="68"/>
      <c r="ALP19" s="68"/>
      <c r="ALQ19" s="68"/>
      <c r="ALR19" s="68"/>
      <c r="ALS19" s="68"/>
      <c r="ALT19" s="68"/>
      <c r="ALU19" s="68"/>
      <c r="ALV19" s="68"/>
    </row>
    <row r="20" spans="1:1010" ht="30" x14ac:dyDescent="0.2">
      <c r="A20" s="17">
        <f t="shared" si="0"/>
        <v>9</v>
      </c>
      <c r="B20" s="158" t="s">
        <v>193</v>
      </c>
      <c r="C20" s="207">
        <v>818</v>
      </c>
      <c r="D20" s="150">
        <v>739</v>
      </c>
      <c r="E20" s="150">
        <v>528</v>
      </c>
      <c r="F20" s="152">
        <v>447</v>
      </c>
      <c r="G20" s="152">
        <v>292</v>
      </c>
      <c r="H20" s="152">
        <v>405</v>
      </c>
      <c r="I20" s="152">
        <v>241</v>
      </c>
      <c r="J20" s="152">
        <v>303</v>
      </c>
      <c r="K20" s="152">
        <v>1541</v>
      </c>
      <c r="L20" s="152">
        <v>1293</v>
      </c>
      <c r="M20" s="152">
        <v>1200</v>
      </c>
      <c r="N20" s="152">
        <v>971</v>
      </c>
      <c r="O20" s="152">
        <v>391</v>
      </c>
      <c r="P20" s="152">
        <v>233</v>
      </c>
      <c r="Q20" s="152">
        <v>730</v>
      </c>
      <c r="R20" s="152">
        <v>742</v>
      </c>
      <c r="S20" s="152">
        <v>351</v>
      </c>
      <c r="T20" s="152">
        <v>429</v>
      </c>
      <c r="U20" s="152">
        <v>36</v>
      </c>
      <c r="V20" s="152">
        <v>49</v>
      </c>
      <c r="W20" s="152">
        <v>277</v>
      </c>
      <c r="X20" s="152">
        <v>160</v>
      </c>
      <c r="Y20" s="152">
        <v>66</v>
      </c>
      <c r="Z20" s="152">
        <v>104</v>
      </c>
      <c r="AA20" s="152"/>
      <c r="AB20" s="152"/>
      <c r="AC20" s="152">
        <v>88</v>
      </c>
      <c r="AD20" s="152">
        <v>81</v>
      </c>
      <c r="AE20" s="152">
        <v>2135</v>
      </c>
      <c r="AF20" s="152">
        <v>1726</v>
      </c>
      <c r="AG20" s="152">
        <v>626</v>
      </c>
      <c r="AH20" s="152">
        <v>868</v>
      </c>
      <c r="AI20" s="152">
        <v>145</v>
      </c>
      <c r="AJ20" s="152">
        <v>93</v>
      </c>
      <c r="AK20" s="152">
        <v>1104</v>
      </c>
      <c r="AL20" s="152">
        <v>530</v>
      </c>
      <c r="AM20" s="152">
        <v>260</v>
      </c>
      <c r="AN20" s="152">
        <v>217</v>
      </c>
      <c r="AO20" s="152"/>
      <c r="AP20" s="152">
        <v>18</v>
      </c>
      <c r="AQ20" s="152">
        <v>790</v>
      </c>
      <c r="AR20" s="152">
        <v>691</v>
      </c>
      <c r="AS20" s="152">
        <v>338</v>
      </c>
      <c r="AT20" s="152">
        <v>363</v>
      </c>
      <c r="AU20" s="152">
        <v>226</v>
      </c>
      <c r="AV20" s="152">
        <v>193</v>
      </c>
      <c r="AW20" s="152">
        <v>226</v>
      </c>
      <c r="AX20" s="152">
        <v>135</v>
      </c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  <c r="IT20" s="68"/>
      <c r="IU20" s="68"/>
      <c r="IV20" s="68"/>
      <c r="IW20" s="68"/>
      <c r="IX20" s="68"/>
      <c r="IY20" s="68"/>
      <c r="IZ20" s="68"/>
      <c r="JA20" s="68"/>
      <c r="JB20" s="68"/>
      <c r="JC20" s="68"/>
      <c r="JD20" s="68"/>
      <c r="JE20" s="68"/>
      <c r="JF20" s="68"/>
      <c r="JG20" s="68"/>
      <c r="JH20" s="68"/>
      <c r="JI20" s="68"/>
      <c r="JJ20" s="68"/>
      <c r="JK20" s="68"/>
      <c r="JL20" s="68"/>
      <c r="JM20" s="68"/>
      <c r="JN20" s="68"/>
      <c r="JO20" s="68"/>
      <c r="JP20" s="68"/>
      <c r="JQ20" s="68"/>
      <c r="JR20" s="68"/>
      <c r="JS20" s="68"/>
      <c r="JT20" s="68"/>
      <c r="JU20" s="68"/>
      <c r="JV20" s="68"/>
      <c r="JW20" s="68"/>
      <c r="JX20" s="68"/>
      <c r="JY20" s="68"/>
      <c r="JZ20" s="68"/>
      <c r="KA20" s="68"/>
      <c r="KB20" s="68"/>
      <c r="KC20" s="68"/>
      <c r="KD20" s="68"/>
      <c r="KE20" s="68"/>
      <c r="KF20" s="68"/>
      <c r="KG20" s="68"/>
      <c r="KH20" s="68"/>
      <c r="KI20" s="68"/>
      <c r="KJ20" s="68"/>
      <c r="KK20" s="68"/>
      <c r="KL20" s="68"/>
      <c r="KM20" s="68"/>
      <c r="KN20" s="68"/>
      <c r="KO20" s="68"/>
      <c r="KP20" s="68"/>
      <c r="KQ20" s="68"/>
      <c r="KR20" s="68"/>
      <c r="KS20" s="68"/>
      <c r="KT20" s="68"/>
      <c r="KU20" s="68"/>
      <c r="KV20" s="68"/>
      <c r="KW20" s="68"/>
      <c r="KX20" s="68"/>
      <c r="KY20" s="68"/>
      <c r="KZ20" s="68"/>
      <c r="LA20" s="68"/>
      <c r="LB20" s="68"/>
      <c r="LC20" s="68"/>
      <c r="LD20" s="68"/>
      <c r="LE20" s="68"/>
      <c r="LF20" s="68"/>
      <c r="LG20" s="68"/>
      <c r="LH20" s="68"/>
      <c r="LI20" s="68"/>
      <c r="LJ20" s="68"/>
      <c r="LK20" s="68"/>
      <c r="LL20" s="68"/>
      <c r="LM20" s="68"/>
      <c r="LN20" s="68"/>
      <c r="LO20" s="68"/>
      <c r="LP20" s="68"/>
      <c r="LQ20" s="68"/>
      <c r="LR20" s="68"/>
      <c r="LS20" s="68"/>
      <c r="LT20" s="68"/>
      <c r="LU20" s="68"/>
      <c r="LV20" s="68"/>
      <c r="LW20" s="68"/>
      <c r="LX20" s="68"/>
      <c r="LY20" s="68"/>
      <c r="LZ20" s="68"/>
      <c r="MA20" s="68"/>
      <c r="MB20" s="68"/>
      <c r="MC20" s="68"/>
      <c r="MD20" s="68"/>
      <c r="ME20" s="68"/>
      <c r="MF20" s="68"/>
      <c r="MG20" s="68"/>
      <c r="MH20" s="68"/>
      <c r="MI20" s="68"/>
      <c r="MJ20" s="68"/>
      <c r="MK20" s="68"/>
      <c r="ML20" s="68"/>
      <c r="MM20" s="68"/>
      <c r="MN20" s="68"/>
      <c r="MO20" s="68"/>
      <c r="MP20" s="68"/>
      <c r="MQ20" s="68"/>
      <c r="MR20" s="68"/>
      <c r="MS20" s="68"/>
      <c r="MT20" s="68"/>
      <c r="MU20" s="68"/>
      <c r="MV20" s="68"/>
      <c r="MW20" s="68"/>
      <c r="MX20" s="68"/>
      <c r="MY20" s="68"/>
      <c r="MZ20" s="68"/>
      <c r="NA20" s="68"/>
      <c r="NB20" s="68"/>
      <c r="NC20" s="68"/>
      <c r="ND20" s="68"/>
      <c r="NE20" s="68"/>
      <c r="NF20" s="68"/>
      <c r="NG20" s="68"/>
      <c r="NH20" s="68"/>
      <c r="NI20" s="68"/>
      <c r="NJ20" s="68"/>
      <c r="NK20" s="68"/>
      <c r="NL20" s="68"/>
      <c r="NM20" s="68"/>
      <c r="NN20" s="68"/>
      <c r="NO20" s="68"/>
      <c r="NP20" s="68"/>
      <c r="NQ20" s="68"/>
      <c r="NR20" s="68"/>
      <c r="NS20" s="68"/>
      <c r="NT20" s="68"/>
      <c r="NU20" s="68"/>
      <c r="NV20" s="68"/>
      <c r="NW20" s="68"/>
      <c r="NX20" s="68"/>
      <c r="NY20" s="68"/>
      <c r="NZ20" s="68"/>
      <c r="OA20" s="68"/>
      <c r="OB20" s="68"/>
      <c r="OC20" s="68"/>
      <c r="OD20" s="68"/>
      <c r="OE20" s="68"/>
      <c r="OF20" s="68"/>
      <c r="OG20" s="68"/>
      <c r="OH20" s="68"/>
      <c r="OI20" s="68"/>
      <c r="OJ20" s="68"/>
      <c r="OK20" s="68"/>
      <c r="OL20" s="68"/>
      <c r="OM20" s="68"/>
      <c r="ON20" s="68"/>
      <c r="OO20" s="68"/>
      <c r="OP20" s="68"/>
      <c r="OQ20" s="68"/>
      <c r="OR20" s="68"/>
      <c r="OS20" s="68"/>
      <c r="OT20" s="68"/>
      <c r="OU20" s="68"/>
      <c r="OV20" s="68"/>
      <c r="OW20" s="68"/>
      <c r="OX20" s="68"/>
      <c r="OY20" s="68"/>
      <c r="OZ20" s="68"/>
      <c r="PA20" s="68"/>
      <c r="PB20" s="68"/>
      <c r="PC20" s="68"/>
      <c r="PD20" s="68"/>
      <c r="PE20" s="68"/>
      <c r="PF20" s="68"/>
      <c r="PG20" s="68"/>
      <c r="PH20" s="68"/>
      <c r="PI20" s="68"/>
      <c r="PJ20" s="68"/>
      <c r="PK20" s="68"/>
      <c r="PL20" s="68"/>
      <c r="PM20" s="68"/>
      <c r="PN20" s="68"/>
      <c r="PO20" s="68"/>
      <c r="PP20" s="68"/>
      <c r="PQ20" s="68"/>
      <c r="PR20" s="68"/>
      <c r="PS20" s="68"/>
      <c r="PT20" s="68"/>
      <c r="PU20" s="68"/>
      <c r="PV20" s="68"/>
      <c r="PW20" s="68"/>
      <c r="PX20" s="68"/>
      <c r="PY20" s="68"/>
      <c r="PZ20" s="68"/>
      <c r="QA20" s="68"/>
      <c r="QB20" s="68"/>
      <c r="QC20" s="68"/>
      <c r="QD20" s="68"/>
      <c r="QE20" s="68"/>
      <c r="QF20" s="68"/>
      <c r="QG20" s="68"/>
      <c r="QH20" s="68"/>
      <c r="QI20" s="68"/>
      <c r="QJ20" s="68"/>
      <c r="QK20" s="68"/>
      <c r="QL20" s="68"/>
      <c r="QM20" s="68"/>
      <c r="QN20" s="68"/>
      <c r="QO20" s="68"/>
      <c r="QP20" s="68"/>
      <c r="QQ20" s="68"/>
      <c r="QR20" s="68"/>
      <c r="QS20" s="68"/>
      <c r="QT20" s="68"/>
      <c r="QU20" s="68"/>
      <c r="QV20" s="68"/>
      <c r="QW20" s="68"/>
      <c r="QX20" s="68"/>
      <c r="QY20" s="68"/>
      <c r="QZ20" s="68"/>
      <c r="RA20" s="68"/>
      <c r="RB20" s="68"/>
      <c r="RC20" s="68"/>
      <c r="RD20" s="68"/>
      <c r="RE20" s="68"/>
      <c r="RF20" s="68"/>
      <c r="RG20" s="68"/>
      <c r="RH20" s="68"/>
      <c r="RI20" s="68"/>
      <c r="RJ20" s="68"/>
      <c r="RK20" s="68"/>
      <c r="RL20" s="68"/>
      <c r="RM20" s="68"/>
      <c r="RN20" s="68"/>
      <c r="RO20" s="68"/>
      <c r="RP20" s="68"/>
      <c r="RQ20" s="68"/>
      <c r="RR20" s="68"/>
      <c r="RS20" s="68"/>
      <c r="RT20" s="68"/>
      <c r="RU20" s="68"/>
      <c r="RV20" s="68"/>
      <c r="RW20" s="68"/>
      <c r="RX20" s="68"/>
      <c r="RY20" s="68"/>
      <c r="RZ20" s="68"/>
      <c r="SA20" s="68"/>
      <c r="SB20" s="68"/>
      <c r="SC20" s="68"/>
      <c r="SD20" s="68"/>
      <c r="SE20" s="68"/>
      <c r="SF20" s="68"/>
      <c r="SG20" s="68"/>
      <c r="SH20" s="68"/>
      <c r="SI20" s="68"/>
      <c r="SJ20" s="68"/>
      <c r="SK20" s="68"/>
      <c r="SL20" s="68"/>
      <c r="SM20" s="68"/>
      <c r="SN20" s="68"/>
      <c r="SO20" s="68"/>
      <c r="SP20" s="68"/>
      <c r="SQ20" s="68"/>
      <c r="SR20" s="68"/>
      <c r="SS20" s="68"/>
      <c r="ST20" s="68"/>
      <c r="SU20" s="68"/>
      <c r="SV20" s="68"/>
      <c r="SW20" s="68"/>
      <c r="SX20" s="68"/>
      <c r="SY20" s="68"/>
      <c r="SZ20" s="68"/>
      <c r="TA20" s="68"/>
      <c r="TB20" s="68"/>
      <c r="TC20" s="68"/>
      <c r="TD20" s="68"/>
      <c r="TE20" s="68"/>
      <c r="TF20" s="68"/>
      <c r="TG20" s="68"/>
      <c r="TH20" s="68"/>
      <c r="TI20" s="68"/>
      <c r="TJ20" s="68"/>
      <c r="TK20" s="68"/>
      <c r="TL20" s="68"/>
      <c r="TM20" s="68"/>
      <c r="TN20" s="68"/>
      <c r="TO20" s="68"/>
      <c r="TP20" s="68"/>
      <c r="TQ20" s="68"/>
      <c r="TR20" s="68"/>
      <c r="TS20" s="68"/>
      <c r="TT20" s="68"/>
      <c r="TU20" s="68"/>
      <c r="TV20" s="68"/>
      <c r="TW20" s="68"/>
      <c r="TX20" s="68"/>
      <c r="TY20" s="68"/>
      <c r="TZ20" s="68"/>
      <c r="UA20" s="68"/>
      <c r="UB20" s="68"/>
      <c r="UC20" s="68"/>
      <c r="UD20" s="68"/>
      <c r="UE20" s="68"/>
      <c r="UF20" s="68"/>
      <c r="UG20" s="68"/>
      <c r="UH20" s="68"/>
      <c r="UI20" s="68"/>
      <c r="UJ20" s="68"/>
      <c r="UK20" s="68"/>
      <c r="UL20" s="68"/>
      <c r="UM20" s="68"/>
      <c r="UN20" s="68"/>
      <c r="UO20" s="68"/>
      <c r="UP20" s="68"/>
      <c r="UQ20" s="68"/>
      <c r="UR20" s="68"/>
      <c r="US20" s="68"/>
      <c r="UT20" s="68"/>
      <c r="UU20" s="68"/>
      <c r="UV20" s="68"/>
      <c r="UW20" s="68"/>
      <c r="UX20" s="68"/>
      <c r="UY20" s="68"/>
      <c r="UZ20" s="68"/>
      <c r="VA20" s="68"/>
      <c r="VB20" s="68"/>
      <c r="VC20" s="68"/>
      <c r="VD20" s="68"/>
      <c r="VE20" s="68"/>
      <c r="VF20" s="68"/>
      <c r="VG20" s="68"/>
      <c r="VH20" s="68"/>
      <c r="VI20" s="68"/>
      <c r="VJ20" s="68"/>
      <c r="VK20" s="68"/>
      <c r="VL20" s="68"/>
      <c r="VM20" s="68"/>
      <c r="VN20" s="68"/>
      <c r="VO20" s="68"/>
      <c r="VP20" s="68"/>
      <c r="VQ20" s="68"/>
      <c r="VR20" s="68"/>
      <c r="VS20" s="68"/>
      <c r="VT20" s="68"/>
      <c r="VU20" s="68"/>
      <c r="VV20" s="68"/>
      <c r="VW20" s="68"/>
      <c r="VX20" s="68"/>
      <c r="VY20" s="68"/>
      <c r="VZ20" s="68"/>
      <c r="WA20" s="68"/>
      <c r="WB20" s="68"/>
      <c r="WC20" s="68"/>
      <c r="WD20" s="68"/>
      <c r="WE20" s="68"/>
      <c r="WF20" s="68"/>
      <c r="WG20" s="68"/>
      <c r="WH20" s="68"/>
      <c r="WI20" s="68"/>
      <c r="WJ20" s="68"/>
      <c r="WK20" s="68"/>
      <c r="WL20" s="68"/>
      <c r="WM20" s="68"/>
      <c r="WN20" s="68"/>
      <c r="WO20" s="68"/>
      <c r="WP20" s="68"/>
      <c r="WQ20" s="68"/>
      <c r="WR20" s="68"/>
      <c r="WS20" s="68"/>
      <c r="WT20" s="68"/>
      <c r="WU20" s="68"/>
      <c r="WV20" s="68"/>
      <c r="WW20" s="68"/>
      <c r="WX20" s="68"/>
      <c r="WY20" s="68"/>
      <c r="WZ20" s="68"/>
      <c r="XA20" s="68"/>
      <c r="XB20" s="68"/>
      <c r="XC20" s="68"/>
      <c r="XD20" s="68"/>
      <c r="XE20" s="68"/>
      <c r="XF20" s="68"/>
      <c r="XG20" s="68"/>
      <c r="XH20" s="68"/>
      <c r="XI20" s="68"/>
      <c r="XJ20" s="68"/>
      <c r="XK20" s="68"/>
      <c r="XL20" s="68"/>
      <c r="XM20" s="68"/>
      <c r="XN20" s="68"/>
      <c r="XO20" s="68"/>
      <c r="XP20" s="68"/>
      <c r="XQ20" s="68"/>
      <c r="XR20" s="68"/>
      <c r="XS20" s="68"/>
      <c r="XT20" s="68"/>
      <c r="XU20" s="68"/>
      <c r="XV20" s="68"/>
      <c r="XW20" s="68"/>
      <c r="XX20" s="68"/>
      <c r="XY20" s="68"/>
      <c r="XZ20" s="68"/>
      <c r="YA20" s="68"/>
      <c r="YB20" s="68"/>
      <c r="YC20" s="68"/>
      <c r="YD20" s="68"/>
      <c r="YE20" s="68"/>
      <c r="YF20" s="68"/>
      <c r="YG20" s="68"/>
      <c r="YH20" s="68"/>
      <c r="YI20" s="68"/>
      <c r="YJ20" s="68"/>
      <c r="YK20" s="68"/>
      <c r="YL20" s="68"/>
      <c r="YM20" s="68"/>
      <c r="YN20" s="68"/>
      <c r="YO20" s="68"/>
      <c r="YP20" s="68"/>
      <c r="YQ20" s="68"/>
      <c r="YR20" s="68"/>
      <c r="YS20" s="68"/>
      <c r="YT20" s="68"/>
      <c r="YU20" s="68"/>
      <c r="YV20" s="68"/>
      <c r="YW20" s="68"/>
      <c r="YX20" s="68"/>
      <c r="YY20" s="68"/>
      <c r="YZ20" s="68"/>
      <c r="ZA20" s="68"/>
      <c r="ZB20" s="68"/>
      <c r="ZC20" s="68"/>
      <c r="ZD20" s="68"/>
      <c r="ZE20" s="68"/>
      <c r="ZF20" s="68"/>
      <c r="ZG20" s="68"/>
      <c r="ZH20" s="68"/>
      <c r="ZI20" s="68"/>
      <c r="ZJ20" s="68"/>
      <c r="ZK20" s="68"/>
      <c r="ZL20" s="68"/>
      <c r="ZM20" s="68"/>
      <c r="ZN20" s="68"/>
      <c r="ZO20" s="68"/>
      <c r="ZP20" s="68"/>
      <c r="ZQ20" s="68"/>
      <c r="ZR20" s="68"/>
      <c r="ZS20" s="68"/>
      <c r="ZT20" s="68"/>
      <c r="ZU20" s="68"/>
      <c r="ZV20" s="68"/>
      <c r="ZW20" s="68"/>
      <c r="ZX20" s="68"/>
      <c r="ZY20" s="68"/>
      <c r="ZZ20" s="68"/>
      <c r="AAA20" s="68"/>
      <c r="AAB20" s="68"/>
      <c r="AAC20" s="68"/>
      <c r="AAD20" s="68"/>
      <c r="AAE20" s="68"/>
      <c r="AAF20" s="68"/>
      <c r="AAG20" s="68"/>
      <c r="AAH20" s="68"/>
      <c r="AAI20" s="68"/>
      <c r="AAJ20" s="68"/>
      <c r="AAK20" s="68"/>
      <c r="AAL20" s="68"/>
      <c r="AAM20" s="68"/>
      <c r="AAN20" s="68"/>
      <c r="AAO20" s="68"/>
      <c r="AAP20" s="68"/>
      <c r="AAQ20" s="68"/>
      <c r="AAR20" s="68"/>
      <c r="AAS20" s="68"/>
      <c r="AAT20" s="68"/>
      <c r="AAU20" s="68"/>
      <c r="AAV20" s="68"/>
      <c r="AAW20" s="68"/>
      <c r="AAX20" s="68"/>
      <c r="AAY20" s="68"/>
      <c r="AAZ20" s="68"/>
      <c r="ABA20" s="68"/>
      <c r="ABB20" s="68"/>
      <c r="ABC20" s="68"/>
      <c r="ABD20" s="68"/>
      <c r="ABE20" s="68"/>
      <c r="ABF20" s="68"/>
      <c r="ABG20" s="68"/>
      <c r="ABH20" s="68"/>
      <c r="ABI20" s="68"/>
      <c r="ABJ20" s="68"/>
      <c r="ABK20" s="68"/>
      <c r="ABL20" s="68"/>
      <c r="ABM20" s="68"/>
      <c r="ABN20" s="68"/>
      <c r="ABO20" s="68"/>
      <c r="ABP20" s="68"/>
      <c r="ABQ20" s="68"/>
      <c r="ABR20" s="68"/>
      <c r="ABS20" s="68"/>
      <c r="ABT20" s="68"/>
      <c r="ABU20" s="68"/>
      <c r="ABV20" s="68"/>
      <c r="ABW20" s="68"/>
      <c r="ABX20" s="68"/>
      <c r="ABY20" s="68"/>
      <c r="ABZ20" s="68"/>
      <c r="ACA20" s="68"/>
      <c r="ACB20" s="68"/>
      <c r="ACC20" s="68"/>
      <c r="ACD20" s="68"/>
      <c r="ACE20" s="68"/>
      <c r="ACF20" s="68"/>
      <c r="ACG20" s="68"/>
      <c r="ACH20" s="68"/>
      <c r="ACI20" s="68"/>
      <c r="ACJ20" s="68"/>
      <c r="ACK20" s="68"/>
      <c r="ACL20" s="68"/>
      <c r="ACM20" s="68"/>
      <c r="ACN20" s="68"/>
      <c r="ACO20" s="68"/>
      <c r="ACP20" s="68"/>
      <c r="ACQ20" s="68"/>
      <c r="ACR20" s="68"/>
      <c r="ACS20" s="68"/>
      <c r="ACT20" s="68"/>
      <c r="ACU20" s="68"/>
      <c r="ACV20" s="68"/>
      <c r="ACW20" s="68"/>
      <c r="ACX20" s="68"/>
      <c r="ACY20" s="68"/>
      <c r="ACZ20" s="68"/>
      <c r="ADA20" s="68"/>
      <c r="ADB20" s="68"/>
      <c r="ADC20" s="68"/>
      <c r="ADD20" s="68"/>
      <c r="ADE20" s="68"/>
      <c r="ADF20" s="68"/>
      <c r="ADG20" s="68"/>
      <c r="ADH20" s="68"/>
      <c r="ADI20" s="68"/>
      <c r="ADJ20" s="68"/>
      <c r="ADK20" s="68"/>
      <c r="ADL20" s="68"/>
      <c r="ADM20" s="68"/>
      <c r="ADN20" s="68"/>
      <c r="ADO20" s="68"/>
      <c r="ADP20" s="68"/>
      <c r="ADQ20" s="68"/>
      <c r="ADR20" s="68"/>
      <c r="ADS20" s="68"/>
      <c r="ADT20" s="68"/>
      <c r="ADU20" s="68"/>
      <c r="ADV20" s="68"/>
      <c r="ADW20" s="68"/>
      <c r="ADX20" s="68"/>
      <c r="ADY20" s="68"/>
      <c r="ADZ20" s="68"/>
      <c r="AEA20" s="68"/>
      <c r="AEB20" s="68"/>
      <c r="AEC20" s="68"/>
      <c r="AED20" s="68"/>
      <c r="AEE20" s="68"/>
      <c r="AEF20" s="68"/>
      <c r="AEG20" s="68"/>
      <c r="AEH20" s="68"/>
      <c r="AEI20" s="68"/>
      <c r="AEJ20" s="68"/>
      <c r="AEK20" s="68"/>
      <c r="AEL20" s="68"/>
      <c r="AEM20" s="68"/>
      <c r="AEN20" s="68"/>
      <c r="AEO20" s="68"/>
      <c r="AEP20" s="68"/>
      <c r="AEQ20" s="68"/>
      <c r="AER20" s="68"/>
      <c r="AES20" s="68"/>
      <c r="AET20" s="68"/>
      <c r="AEU20" s="68"/>
      <c r="AEV20" s="68"/>
      <c r="AEW20" s="68"/>
      <c r="AEX20" s="68"/>
      <c r="AEY20" s="68"/>
      <c r="AEZ20" s="68"/>
      <c r="AFA20" s="68"/>
      <c r="AFB20" s="68"/>
      <c r="AFC20" s="68"/>
      <c r="AFD20" s="68"/>
      <c r="AFE20" s="68"/>
      <c r="AFF20" s="68"/>
      <c r="AFG20" s="68"/>
      <c r="AFH20" s="68"/>
      <c r="AFI20" s="68"/>
      <c r="AFJ20" s="68"/>
      <c r="AFK20" s="68"/>
      <c r="AFL20" s="68"/>
      <c r="AFM20" s="68"/>
      <c r="AFN20" s="68"/>
      <c r="AFO20" s="68"/>
      <c r="AFP20" s="68"/>
      <c r="AFQ20" s="68"/>
      <c r="AFR20" s="68"/>
      <c r="AFS20" s="68"/>
      <c r="AFT20" s="68"/>
      <c r="AFU20" s="68"/>
      <c r="AFV20" s="68"/>
      <c r="AFW20" s="68"/>
      <c r="AFX20" s="68"/>
      <c r="AFY20" s="68"/>
      <c r="AFZ20" s="68"/>
      <c r="AGA20" s="68"/>
      <c r="AGB20" s="68"/>
      <c r="AGC20" s="68"/>
      <c r="AGD20" s="68"/>
      <c r="AGE20" s="68"/>
      <c r="AGF20" s="68"/>
      <c r="AGG20" s="68"/>
      <c r="AGH20" s="68"/>
      <c r="AGI20" s="68"/>
      <c r="AGJ20" s="68"/>
      <c r="AGK20" s="68"/>
      <c r="AGL20" s="68"/>
      <c r="AGM20" s="68"/>
      <c r="AGN20" s="68"/>
      <c r="AGO20" s="68"/>
      <c r="AGP20" s="68"/>
      <c r="AGQ20" s="68"/>
      <c r="AGR20" s="68"/>
      <c r="AGS20" s="68"/>
      <c r="AGT20" s="68"/>
      <c r="AGU20" s="68"/>
      <c r="AGV20" s="68"/>
      <c r="AGW20" s="68"/>
      <c r="AGX20" s="68"/>
      <c r="AGY20" s="68"/>
      <c r="AGZ20" s="68"/>
      <c r="AHA20" s="68"/>
      <c r="AHB20" s="68"/>
      <c r="AHC20" s="68"/>
      <c r="AHD20" s="68"/>
      <c r="AHE20" s="68"/>
      <c r="AHF20" s="68"/>
      <c r="AHG20" s="68"/>
      <c r="AHH20" s="68"/>
      <c r="AHI20" s="68"/>
      <c r="AHJ20" s="68"/>
      <c r="AHK20" s="68"/>
      <c r="AHL20" s="68"/>
      <c r="AHM20" s="68"/>
      <c r="AHN20" s="68"/>
      <c r="AHO20" s="68"/>
      <c r="AHP20" s="68"/>
      <c r="AHQ20" s="68"/>
      <c r="AHR20" s="68"/>
      <c r="AHS20" s="68"/>
      <c r="AHT20" s="68"/>
      <c r="AHU20" s="68"/>
      <c r="AHV20" s="68"/>
      <c r="AHW20" s="68"/>
      <c r="AHX20" s="68"/>
      <c r="AHY20" s="68"/>
      <c r="AHZ20" s="68"/>
      <c r="AIA20" s="68"/>
      <c r="AIB20" s="68"/>
      <c r="AIC20" s="68"/>
      <c r="AID20" s="68"/>
      <c r="AIE20" s="68"/>
      <c r="AIF20" s="68"/>
      <c r="AIG20" s="68"/>
      <c r="AIH20" s="68"/>
      <c r="AII20" s="68"/>
      <c r="AIJ20" s="68"/>
      <c r="AIK20" s="68"/>
      <c r="AIL20" s="68"/>
      <c r="AIM20" s="68"/>
      <c r="AIN20" s="68"/>
      <c r="AIO20" s="68"/>
      <c r="AIP20" s="68"/>
      <c r="AIQ20" s="68"/>
      <c r="AIR20" s="68"/>
      <c r="AIS20" s="68"/>
      <c r="AIT20" s="68"/>
      <c r="AIU20" s="68"/>
      <c r="AIV20" s="68"/>
      <c r="AIW20" s="68"/>
      <c r="AIX20" s="68"/>
      <c r="AIY20" s="68"/>
      <c r="AIZ20" s="68"/>
      <c r="AJA20" s="68"/>
      <c r="AJB20" s="68"/>
      <c r="AJC20" s="68"/>
      <c r="AJD20" s="68"/>
      <c r="AJE20" s="68"/>
      <c r="AJF20" s="68"/>
      <c r="AJG20" s="68"/>
      <c r="AJH20" s="68"/>
      <c r="AJI20" s="68"/>
      <c r="AJJ20" s="68"/>
      <c r="AJK20" s="68"/>
      <c r="AJL20" s="68"/>
      <c r="AJM20" s="68"/>
      <c r="AJN20" s="68"/>
      <c r="AJO20" s="68"/>
      <c r="AJP20" s="68"/>
      <c r="AJQ20" s="68"/>
      <c r="AJR20" s="68"/>
      <c r="AJS20" s="68"/>
      <c r="AJT20" s="68"/>
      <c r="AJU20" s="68"/>
      <c r="AJV20" s="68"/>
      <c r="AJW20" s="68"/>
      <c r="AJX20" s="68"/>
      <c r="AJY20" s="68"/>
      <c r="AJZ20" s="68"/>
      <c r="AKA20" s="68"/>
      <c r="AKB20" s="68"/>
      <c r="AKC20" s="68"/>
      <c r="AKD20" s="68"/>
      <c r="AKE20" s="68"/>
      <c r="AKF20" s="68"/>
      <c r="AKG20" s="68"/>
      <c r="AKH20" s="68"/>
      <c r="AKI20" s="68"/>
      <c r="AKJ20" s="68"/>
      <c r="AKK20" s="68"/>
      <c r="AKL20" s="68"/>
      <c r="AKM20" s="68"/>
      <c r="AKN20" s="68"/>
      <c r="AKO20" s="68"/>
      <c r="AKP20" s="68"/>
      <c r="AKQ20" s="68"/>
      <c r="AKR20" s="68"/>
      <c r="AKS20" s="68"/>
      <c r="AKT20" s="68"/>
      <c r="AKU20" s="68"/>
      <c r="AKV20" s="68"/>
      <c r="AKW20" s="68"/>
      <c r="AKX20" s="68"/>
      <c r="AKY20" s="68"/>
      <c r="AKZ20" s="68"/>
      <c r="ALA20" s="68"/>
      <c r="ALB20" s="68"/>
      <c r="ALC20" s="68"/>
      <c r="ALD20" s="68"/>
      <c r="ALE20" s="68"/>
      <c r="ALF20" s="68"/>
      <c r="ALG20" s="68"/>
      <c r="ALH20" s="68"/>
      <c r="ALI20" s="68"/>
      <c r="ALJ20" s="68"/>
      <c r="ALK20" s="68"/>
      <c r="ALL20" s="68"/>
      <c r="ALM20" s="68"/>
      <c r="ALN20" s="68"/>
      <c r="ALO20" s="68"/>
      <c r="ALP20" s="68"/>
      <c r="ALQ20" s="68"/>
      <c r="ALR20" s="68"/>
      <c r="ALS20" s="68"/>
      <c r="ALT20" s="68"/>
      <c r="ALU20" s="68"/>
      <c r="ALV20" s="68"/>
    </row>
    <row r="21" spans="1:1010" ht="45" x14ac:dyDescent="0.2">
      <c r="A21" s="17">
        <f t="shared" si="0"/>
        <v>10</v>
      </c>
      <c r="B21" s="144" t="s">
        <v>194</v>
      </c>
      <c r="C21" s="207">
        <v>793</v>
      </c>
      <c r="D21" s="150">
        <v>729</v>
      </c>
      <c r="E21" s="150">
        <v>531</v>
      </c>
      <c r="F21" s="152">
        <v>510</v>
      </c>
      <c r="G21" s="152">
        <v>269</v>
      </c>
      <c r="H21" s="152">
        <v>339</v>
      </c>
      <c r="I21" s="152">
        <v>248</v>
      </c>
      <c r="J21" s="152">
        <v>327</v>
      </c>
      <c r="K21" s="152">
        <v>2276</v>
      </c>
      <c r="L21" s="152">
        <v>2069</v>
      </c>
      <c r="M21" s="152">
        <v>1944</v>
      </c>
      <c r="N21" s="152">
        <v>1682</v>
      </c>
      <c r="O21" s="152">
        <v>212</v>
      </c>
      <c r="P21" s="152">
        <v>115</v>
      </c>
      <c r="Q21" s="152">
        <v>435</v>
      </c>
      <c r="R21" s="204">
        <v>123</v>
      </c>
      <c r="S21" s="152">
        <v>27</v>
      </c>
      <c r="T21" s="152">
        <v>11</v>
      </c>
      <c r="U21" s="152">
        <v>34</v>
      </c>
      <c r="V21" s="152">
        <v>21</v>
      </c>
      <c r="W21" s="152">
        <v>281</v>
      </c>
      <c r="X21" s="152">
        <v>43</v>
      </c>
      <c r="Y21" s="152">
        <v>73</v>
      </c>
      <c r="Z21" s="204">
        <v>38</v>
      </c>
      <c r="AA21" s="152">
        <v>20</v>
      </c>
      <c r="AB21" s="152">
        <v>10</v>
      </c>
      <c r="AC21" s="152">
        <v>22</v>
      </c>
      <c r="AD21" s="152">
        <v>12</v>
      </c>
      <c r="AE21" s="152">
        <v>1367</v>
      </c>
      <c r="AF21" s="204">
        <v>951</v>
      </c>
      <c r="AG21" s="152"/>
      <c r="AH21" s="152"/>
      <c r="AI21" s="152">
        <v>58</v>
      </c>
      <c r="AJ21" s="152"/>
      <c r="AK21" s="152">
        <v>1246</v>
      </c>
      <c r="AL21" s="152">
        <v>913</v>
      </c>
      <c r="AM21" s="152">
        <v>63</v>
      </c>
      <c r="AN21" s="204">
        <v>34</v>
      </c>
      <c r="AO21" s="152"/>
      <c r="AP21" s="152">
        <v>4</v>
      </c>
      <c r="AQ21" s="152">
        <v>336</v>
      </c>
      <c r="AR21" s="152">
        <v>259</v>
      </c>
      <c r="AS21" s="152">
        <v>171</v>
      </c>
      <c r="AT21" s="152">
        <v>129</v>
      </c>
      <c r="AU21" s="152">
        <v>89</v>
      </c>
      <c r="AV21" s="152">
        <v>73</v>
      </c>
      <c r="AW21" s="152">
        <v>76</v>
      </c>
      <c r="AX21" s="152">
        <v>57</v>
      </c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8"/>
      <c r="IV21" s="68"/>
      <c r="IW21" s="68"/>
      <c r="IX21" s="68"/>
      <c r="IY21" s="68"/>
      <c r="IZ21" s="68"/>
      <c r="JA21" s="68"/>
      <c r="JB21" s="68"/>
      <c r="JC21" s="68"/>
      <c r="JD21" s="68"/>
      <c r="JE21" s="68"/>
      <c r="JF21" s="68"/>
      <c r="JG21" s="68"/>
      <c r="JH21" s="68"/>
      <c r="JI21" s="68"/>
      <c r="JJ21" s="68"/>
      <c r="JK21" s="68"/>
      <c r="JL21" s="68"/>
      <c r="JM21" s="68"/>
      <c r="JN21" s="68"/>
      <c r="JO21" s="68"/>
      <c r="JP21" s="68"/>
      <c r="JQ21" s="68"/>
      <c r="JR21" s="68"/>
      <c r="JS21" s="68"/>
      <c r="JT21" s="68"/>
      <c r="JU21" s="68"/>
      <c r="JV21" s="68"/>
      <c r="JW21" s="68"/>
      <c r="JX21" s="68"/>
      <c r="JY21" s="68"/>
      <c r="JZ21" s="68"/>
      <c r="KA21" s="68"/>
      <c r="KB21" s="68"/>
      <c r="KC21" s="68"/>
      <c r="KD21" s="68"/>
      <c r="KE21" s="68"/>
      <c r="KF21" s="68"/>
      <c r="KG21" s="68"/>
      <c r="KH21" s="68"/>
      <c r="KI21" s="68"/>
      <c r="KJ21" s="68"/>
      <c r="KK21" s="68"/>
      <c r="KL21" s="68"/>
      <c r="KM21" s="68"/>
      <c r="KN21" s="68"/>
      <c r="KO21" s="68"/>
      <c r="KP21" s="68"/>
      <c r="KQ21" s="68"/>
      <c r="KR21" s="68"/>
      <c r="KS21" s="68"/>
      <c r="KT21" s="68"/>
      <c r="KU21" s="68"/>
      <c r="KV21" s="68"/>
      <c r="KW21" s="68"/>
      <c r="KX21" s="68"/>
      <c r="KY21" s="68"/>
      <c r="KZ21" s="68"/>
      <c r="LA21" s="68"/>
      <c r="LB21" s="68"/>
      <c r="LC21" s="68"/>
      <c r="LD21" s="68"/>
      <c r="LE21" s="68"/>
      <c r="LF21" s="68"/>
      <c r="LG21" s="68"/>
      <c r="LH21" s="68"/>
      <c r="LI21" s="68"/>
      <c r="LJ21" s="68"/>
      <c r="LK21" s="68"/>
      <c r="LL21" s="68"/>
      <c r="LM21" s="68"/>
      <c r="LN21" s="68"/>
      <c r="LO21" s="68"/>
      <c r="LP21" s="68"/>
      <c r="LQ21" s="68"/>
      <c r="LR21" s="68"/>
      <c r="LS21" s="68"/>
      <c r="LT21" s="68"/>
      <c r="LU21" s="68"/>
      <c r="LV21" s="68"/>
      <c r="LW21" s="68"/>
      <c r="LX21" s="68"/>
      <c r="LY21" s="68"/>
      <c r="LZ21" s="68"/>
      <c r="MA21" s="68"/>
      <c r="MB21" s="68"/>
      <c r="MC21" s="68"/>
      <c r="MD21" s="68"/>
      <c r="ME21" s="68"/>
      <c r="MF21" s="68"/>
      <c r="MG21" s="68"/>
      <c r="MH21" s="68"/>
      <c r="MI21" s="68"/>
      <c r="MJ21" s="68"/>
      <c r="MK21" s="68"/>
      <c r="ML21" s="68"/>
      <c r="MM21" s="68"/>
      <c r="MN21" s="68"/>
      <c r="MO21" s="68"/>
      <c r="MP21" s="68"/>
      <c r="MQ21" s="68"/>
      <c r="MR21" s="68"/>
      <c r="MS21" s="68"/>
      <c r="MT21" s="68"/>
      <c r="MU21" s="68"/>
      <c r="MV21" s="68"/>
      <c r="MW21" s="68"/>
      <c r="MX21" s="68"/>
      <c r="MY21" s="68"/>
      <c r="MZ21" s="68"/>
      <c r="NA21" s="68"/>
      <c r="NB21" s="68"/>
      <c r="NC21" s="68"/>
      <c r="ND21" s="68"/>
      <c r="NE21" s="68"/>
      <c r="NF21" s="68"/>
      <c r="NG21" s="68"/>
      <c r="NH21" s="68"/>
      <c r="NI21" s="68"/>
      <c r="NJ21" s="68"/>
      <c r="NK21" s="68"/>
      <c r="NL21" s="68"/>
      <c r="NM21" s="68"/>
      <c r="NN21" s="68"/>
      <c r="NO21" s="68"/>
      <c r="NP21" s="68"/>
      <c r="NQ21" s="68"/>
      <c r="NR21" s="68"/>
      <c r="NS21" s="68"/>
      <c r="NT21" s="68"/>
      <c r="NU21" s="68"/>
      <c r="NV21" s="68"/>
      <c r="NW21" s="68"/>
      <c r="NX21" s="68"/>
      <c r="NY21" s="68"/>
      <c r="NZ21" s="68"/>
      <c r="OA21" s="68"/>
      <c r="OB21" s="68"/>
      <c r="OC21" s="68"/>
      <c r="OD21" s="68"/>
      <c r="OE21" s="68"/>
      <c r="OF21" s="68"/>
      <c r="OG21" s="68"/>
      <c r="OH21" s="68"/>
      <c r="OI21" s="68"/>
      <c r="OJ21" s="68"/>
      <c r="OK21" s="68"/>
      <c r="OL21" s="68"/>
      <c r="OM21" s="68"/>
      <c r="ON21" s="68"/>
      <c r="OO21" s="68"/>
      <c r="OP21" s="68"/>
      <c r="OQ21" s="68"/>
      <c r="OR21" s="68"/>
      <c r="OS21" s="68"/>
      <c r="OT21" s="68"/>
      <c r="OU21" s="68"/>
      <c r="OV21" s="68"/>
      <c r="OW21" s="68"/>
      <c r="OX21" s="68"/>
      <c r="OY21" s="68"/>
      <c r="OZ21" s="68"/>
      <c r="PA21" s="68"/>
      <c r="PB21" s="68"/>
      <c r="PC21" s="68"/>
      <c r="PD21" s="68"/>
      <c r="PE21" s="68"/>
      <c r="PF21" s="68"/>
      <c r="PG21" s="68"/>
      <c r="PH21" s="68"/>
      <c r="PI21" s="68"/>
      <c r="PJ21" s="68"/>
      <c r="PK21" s="68"/>
      <c r="PL21" s="68"/>
      <c r="PM21" s="68"/>
      <c r="PN21" s="68"/>
      <c r="PO21" s="68"/>
      <c r="PP21" s="68"/>
      <c r="PQ21" s="68"/>
      <c r="PR21" s="68"/>
      <c r="PS21" s="68"/>
      <c r="PT21" s="68"/>
      <c r="PU21" s="68"/>
      <c r="PV21" s="68"/>
      <c r="PW21" s="68"/>
      <c r="PX21" s="68"/>
      <c r="PY21" s="68"/>
      <c r="PZ21" s="68"/>
      <c r="QA21" s="68"/>
      <c r="QB21" s="68"/>
      <c r="QC21" s="68"/>
      <c r="QD21" s="68"/>
      <c r="QE21" s="68"/>
      <c r="QF21" s="68"/>
      <c r="QG21" s="68"/>
      <c r="QH21" s="68"/>
      <c r="QI21" s="68"/>
      <c r="QJ21" s="68"/>
      <c r="QK21" s="68"/>
      <c r="QL21" s="68"/>
      <c r="QM21" s="68"/>
      <c r="QN21" s="68"/>
      <c r="QO21" s="68"/>
      <c r="QP21" s="68"/>
      <c r="QQ21" s="68"/>
      <c r="QR21" s="68"/>
      <c r="QS21" s="68"/>
      <c r="QT21" s="68"/>
      <c r="QU21" s="68"/>
      <c r="QV21" s="68"/>
      <c r="QW21" s="68"/>
      <c r="QX21" s="68"/>
      <c r="QY21" s="68"/>
      <c r="QZ21" s="68"/>
      <c r="RA21" s="68"/>
      <c r="RB21" s="68"/>
      <c r="RC21" s="68"/>
      <c r="RD21" s="68"/>
      <c r="RE21" s="68"/>
      <c r="RF21" s="68"/>
      <c r="RG21" s="68"/>
      <c r="RH21" s="68"/>
      <c r="RI21" s="68"/>
      <c r="RJ21" s="68"/>
      <c r="RK21" s="68"/>
      <c r="RL21" s="68"/>
      <c r="RM21" s="68"/>
      <c r="RN21" s="68"/>
      <c r="RO21" s="68"/>
      <c r="RP21" s="68"/>
      <c r="RQ21" s="68"/>
      <c r="RR21" s="68"/>
      <c r="RS21" s="68"/>
      <c r="RT21" s="68"/>
      <c r="RU21" s="68"/>
      <c r="RV21" s="68"/>
      <c r="RW21" s="68"/>
      <c r="RX21" s="68"/>
      <c r="RY21" s="68"/>
      <c r="RZ21" s="68"/>
      <c r="SA21" s="68"/>
      <c r="SB21" s="68"/>
      <c r="SC21" s="68"/>
      <c r="SD21" s="68"/>
      <c r="SE21" s="68"/>
      <c r="SF21" s="68"/>
      <c r="SG21" s="68"/>
      <c r="SH21" s="68"/>
      <c r="SI21" s="68"/>
      <c r="SJ21" s="68"/>
      <c r="SK21" s="68"/>
      <c r="SL21" s="68"/>
      <c r="SM21" s="68"/>
      <c r="SN21" s="68"/>
      <c r="SO21" s="68"/>
      <c r="SP21" s="68"/>
      <c r="SQ21" s="68"/>
      <c r="SR21" s="68"/>
      <c r="SS21" s="68"/>
      <c r="ST21" s="68"/>
      <c r="SU21" s="68"/>
      <c r="SV21" s="68"/>
      <c r="SW21" s="68"/>
      <c r="SX21" s="68"/>
      <c r="SY21" s="68"/>
      <c r="SZ21" s="68"/>
      <c r="TA21" s="68"/>
      <c r="TB21" s="68"/>
      <c r="TC21" s="68"/>
      <c r="TD21" s="68"/>
      <c r="TE21" s="68"/>
      <c r="TF21" s="68"/>
      <c r="TG21" s="68"/>
      <c r="TH21" s="68"/>
      <c r="TI21" s="68"/>
      <c r="TJ21" s="68"/>
      <c r="TK21" s="68"/>
      <c r="TL21" s="68"/>
      <c r="TM21" s="68"/>
      <c r="TN21" s="68"/>
      <c r="TO21" s="68"/>
      <c r="TP21" s="68"/>
      <c r="TQ21" s="68"/>
      <c r="TR21" s="68"/>
      <c r="TS21" s="68"/>
      <c r="TT21" s="68"/>
      <c r="TU21" s="68"/>
      <c r="TV21" s="68"/>
      <c r="TW21" s="68"/>
      <c r="TX21" s="68"/>
      <c r="TY21" s="68"/>
      <c r="TZ21" s="68"/>
      <c r="UA21" s="68"/>
      <c r="UB21" s="68"/>
      <c r="UC21" s="68"/>
      <c r="UD21" s="68"/>
      <c r="UE21" s="68"/>
      <c r="UF21" s="68"/>
      <c r="UG21" s="68"/>
      <c r="UH21" s="68"/>
      <c r="UI21" s="68"/>
      <c r="UJ21" s="68"/>
      <c r="UK21" s="68"/>
      <c r="UL21" s="68"/>
      <c r="UM21" s="68"/>
      <c r="UN21" s="68"/>
      <c r="UO21" s="68"/>
      <c r="UP21" s="68"/>
      <c r="UQ21" s="68"/>
      <c r="UR21" s="68"/>
      <c r="US21" s="68"/>
      <c r="UT21" s="68"/>
      <c r="UU21" s="68"/>
      <c r="UV21" s="68"/>
      <c r="UW21" s="68"/>
      <c r="UX21" s="68"/>
      <c r="UY21" s="68"/>
      <c r="UZ21" s="68"/>
      <c r="VA21" s="68"/>
      <c r="VB21" s="68"/>
      <c r="VC21" s="68"/>
      <c r="VD21" s="68"/>
      <c r="VE21" s="68"/>
      <c r="VF21" s="68"/>
      <c r="VG21" s="68"/>
      <c r="VH21" s="68"/>
      <c r="VI21" s="68"/>
      <c r="VJ21" s="68"/>
      <c r="VK21" s="68"/>
      <c r="VL21" s="68"/>
      <c r="VM21" s="68"/>
      <c r="VN21" s="68"/>
      <c r="VO21" s="68"/>
      <c r="VP21" s="68"/>
      <c r="VQ21" s="68"/>
      <c r="VR21" s="68"/>
      <c r="VS21" s="68"/>
      <c r="VT21" s="68"/>
      <c r="VU21" s="68"/>
      <c r="VV21" s="68"/>
      <c r="VW21" s="68"/>
      <c r="VX21" s="68"/>
      <c r="VY21" s="68"/>
      <c r="VZ21" s="68"/>
      <c r="WA21" s="68"/>
      <c r="WB21" s="68"/>
      <c r="WC21" s="68"/>
      <c r="WD21" s="68"/>
      <c r="WE21" s="68"/>
      <c r="WF21" s="68"/>
      <c r="WG21" s="68"/>
      <c r="WH21" s="68"/>
      <c r="WI21" s="68"/>
      <c r="WJ21" s="68"/>
      <c r="WK21" s="68"/>
      <c r="WL21" s="68"/>
      <c r="WM21" s="68"/>
      <c r="WN21" s="68"/>
      <c r="WO21" s="68"/>
      <c r="WP21" s="68"/>
      <c r="WQ21" s="68"/>
      <c r="WR21" s="68"/>
      <c r="WS21" s="68"/>
      <c r="WT21" s="68"/>
      <c r="WU21" s="68"/>
      <c r="WV21" s="68"/>
      <c r="WW21" s="68"/>
      <c r="WX21" s="68"/>
      <c r="WY21" s="68"/>
      <c r="WZ21" s="68"/>
      <c r="XA21" s="68"/>
      <c r="XB21" s="68"/>
      <c r="XC21" s="68"/>
      <c r="XD21" s="68"/>
      <c r="XE21" s="68"/>
      <c r="XF21" s="68"/>
      <c r="XG21" s="68"/>
      <c r="XH21" s="68"/>
      <c r="XI21" s="68"/>
      <c r="XJ21" s="68"/>
      <c r="XK21" s="68"/>
      <c r="XL21" s="68"/>
      <c r="XM21" s="68"/>
      <c r="XN21" s="68"/>
      <c r="XO21" s="68"/>
      <c r="XP21" s="68"/>
      <c r="XQ21" s="68"/>
      <c r="XR21" s="68"/>
      <c r="XS21" s="68"/>
      <c r="XT21" s="68"/>
      <c r="XU21" s="68"/>
      <c r="XV21" s="68"/>
      <c r="XW21" s="68"/>
      <c r="XX21" s="68"/>
      <c r="XY21" s="68"/>
      <c r="XZ21" s="68"/>
      <c r="YA21" s="68"/>
      <c r="YB21" s="68"/>
      <c r="YC21" s="68"/>
      <c r="YD21" s="68"/>
      <c r="YE21" s="68"/>
      <c r="YF21" s="68"/>
      <c r="YG21" s="68"/>
      <c r="YH21" s="68"/>
      <c r="YI21" s="68"/>
      <c r="YJ21" s="68"/>
      <c r="YK21" s="68"/>
      <c r="YL21" s="68"/>
      <c r="YM21" s="68"/>
      <c r="YN21" s="68"/>
      <c r="YO21" s="68"/>
      <c r="YP21" s="68"/>
      <c r="YQ21" s="68"/>
      <c r="YR21" s="68"/>
      <c r="YS21" s="68"/>
      <c r="YT21" s="68"/>
      <c r="YU21" s="68"/>
      <c r="YV21" s="68"/>
      <c r="YW21" s="68"/>
      <c r="YX21" s="68"/>
      <c r="YY21" s="68"/>
      <c r="YZ21" s="68"/>
      <c r="ZA21" s="68"/>
      <c r="ZB21" s="68"/>
      <c r="ZC21" s="68"/>
      <c r="ZD21" s="68"/>
      <c r="ZE21" s="68"/>
      <c r="ZF21" s="68"/>
      <c r="ZG21" s="68"/>
      <c r="ZH21" s="68"/>
      <c r="ZI21" s="68"/>
      <c r="ZJ21" s="68"/>
      <c r="ZK21" s="68"/>
      <c r="ZL21" s="68"/>
      <c r="ZM21" s="68"/>
      <c r="ZN21" s="68"/>
      <c r="ZO21" s="68"/>
      <c r="ZP21" s="68"/>
      <c r="ZQ21" s="68"/>
      <c r="ZR21" s="68"/>
      <c r="ZS21" s="68"/>
      <c r="ZT21" s="68"/>
      <c r="ZU21" s="68"/>
      <c r="ZV21" s="68"/>
      <c r="ZW21" s="68"/>
      <c r="ZX21" s="68"/>
      <c r="ZY21" s="68"/>
      <c r="ZZ21" s="68"/>
      <c r="AAA21" s="68"/>
      <c r="AAB21" s="68"/>
      <c r="AAC21" s="68"/>
      <c r="AAD21" s="68"/>
      <c r="AAE21" s="68"/>
      <c r="AAF21" s="68"/>
      <c r="AAG21" s="68"/>
      <c r="AAH21" s="68"/>
      <c r="AAI21" s="68"/>
      <c r="AAJ21" s="68"/>
      <c r="AAK21" s="68"/>
      <c r="AAL21" s="68"/>
      <c r="AAM21" s="68"/>
      <c r="AAN21" s="68"/>
      <c r="AAO21" s="68"/>
      <c r="AAP21" s="68"/>
      <c r="AAQ21" s="68"/>
      <c r="AAR21" s="68"/>
      <c r="AAS21" s="68"/>
      <c r="AAT21" s="68"/>
      <c r="AAU21" s="68"/>
      <c r="AAV21" s="68"/>
      <c r="AAW21" s="68"/>
      <c r="AAX21" s="68"/>
      <c r="AAY21" s="68"/>
      <c r="AAZ21" s="68"/>
      <c r="ABA21" s="68"/>
      <c r="ABB21" s="68"/>
      <c r="ABC21" s="68"/>
      <c r="ABD21" s="68"/>
      <c r="ABE21" s="68"/>
      <c r="ABF21" s="68"/>
      <c r="ABG21" s="68"/>
      <c r="ABH21" s="68"/>
      <c r="ABI21" s="68"/>
      <c r="ABJ21" s="68"/>
      <c r="ABK21" s="68"/>
      <c r="ABL21" s="68"/>
      <c r="ABM21" s="68"/>
      <c r="ABN21" s="68"/>
      <c r="ABO21" s="68"/>
      <c r="ABP21" s="68"/>
      <c r="ABQ21" s="68"/>
      <c r="ABR21" s="68"/>
      <c r="ABS21" s="68"/>
      <c r="ABT21" s="68"/>
      <c r="ABU21" s="68"/>
      <c r="ABV21" s="68"/>
      <c r="ABW21" s="68"/>
      <c r="ABX21" s="68"/>
      <c r="ABY21" s="68"/>
      <c r="ABZ21" s="68"/>
      <c r="ACA21" s="68"/>
      <c r="ACB21" s="68"/>
      <c r="ACC21" s="68"/>
      <c r="ACD21" s="68"/>
      <c r="ACE21" s="68"/>
      <c r="ACF21" s="68"/>
      <c r="ACG21" s="68"/>
      <c r="ACH21" s="68"/>
      <c r="ACI21" s="68"/>
      <c r="ACJ21" s="68"/>
      <c r="ACK21" s="68"/>
      <c r="ACL21" s="68"/>
      <c r="ACM21" s="68"/>
      <c r="ACN21" s="68"/>
      <c r="ACO21" s="68"/>
      <c r="ACP21" s="68"/>
      <c r="ACQ21" s="68"/>
      <c r="ACR21" s="68"/>
      <c r="ACS21" s="68"/>
      <c r="ACT21" s="68"/>
      <c r="ACU21" s="68"/>
      <c r="ACV21" s="68"/>
      <c r="ACW21" s="68"/>
      <c r="ACX21" s="68"/>
      <c r="ACY21" s="68"/>
      <c r="ACZ21" s="68"/>
      <c r="ADA21" s="68"/>
      <c r="ADB21" s="68"/>
      <c r="ADC21" s="68"/>
      <c r="ADD21" s="68"/>
      <c r="ADE21" s="68"/>
      <c r="ADF21" s="68"/>
      <c r="ADG21" s="68"/>
      <c r="ADH21" s="68"/>
      <c r="ADI21" s="68"/>
      <c r="ADJ21" s="68"/>
      <c r="ADK21" s="68"/>
      <c r="ADL21" s="68"/>
      <c r="ADM21" s="68"/>
      <c r="ADN21" s="68"/>
      <c r="ADO21" s="68"/>
      <c r="ADP21" s="68"/>
      <c r="ADQ21" s="68"/>
      <c r="ADR21" s="68"/>
      <c r="ADS21" s="68"/>
      <c r="ADT21" s="68"/>
      <c r="ADU21" s="68"/>
      <c r="ADV21" s="68"/>
      <c r="ADW21" s="68"/>
      <c r="ADX21" s="68"/>
      <c r="ADY21" s="68"/>
      <c r="ADZ21" s="68"/>
      <c r="AEA21" s="68"/>
      <c r="AEB21" s="68"/>
      <c r="AEC21" s="68"/>
      <c r="AED21" s="68"/>
      <c r="AEE21" s="68"/>
      <c r="AEF21" s="68"/>
      <c r="AEG21" s="68"/>
      <c r="AEH21" s="68"/>
      <c r="AEI21" s="68"/>
      <c r="AEJ21" s="68"/>
      <c r="AEK21" s="68"/>
      <c r="AEL21" s="68"/>
      <c r="AEM21" s="68"/>
      <c r="AEN21" s="68"/>
      <c r="AEO21" s="68"/>
      <c r="AEP21" s="68"/>
      <c r="AEQ21" s="68"/>
      <c r="AER21" s="68"/>
      <c r="AES21" s="68"/>
      <c r="AET21" s="68"/>
      <c r="AEU21" s="68"/>
      <c r="AEV21" s="68"/>
      <c r="AEW21" s="68"/>
      <c r="AEX21" s="68"/>
      <c r="AEY21" s="68"/>
      <c r="AEZ21" s="68"/>
      <c r="AFA21" s="68"/>
      <c r="AFB21" s="68"/>
      <c r="AFC21" s="68"/>
      <c r="AFD21" s="68"/>
      <c r="AFE21" s="68"/>
      <c r="AFF21" s="68"/>
      <c r="AFG21" s="68"/>
      <c r="AFH21" s="68"/>
      <c r="AFI21" s="68"/>
      <c r="AFJ21" s="68"/>
      <c r="AFK21" s="68"/>
      <c r="AFL21" s="68"/>
      <c r="AFM21" s="68"/>
      <c r="AFN21" s="68"/>
      <c r="AFO21" s="68"/>
      <c r="AFP21" s="68"/>
      <c r="AFQ21" s="68"/>
      <c r="AFR21" s="68"/>
      <c r="AFS21" s="68"/>
      <c r="AFT21" s="68"/>
      <c r="AFU21" s="68"/>
      <c r="AFV21" s="68"/>
      <c r="AFW21" s="68"/>
      <c r="AFX21" s="68"/>
      <c r="AFY21" s="68"/>
      <c r="AFZ21" s="68"/>
      <c r="AGA21" s="68"/>
      <c r="AGB21" s="68"/>
      <c r="AGC21" s="68"/>
      <c r="AGD21" s="68"/>
      <c r="AGE21" s="68"/>
      <c r="AGF21" s="68"/>
      <c r="AGG21" s="68"/>
      <c r="AGH21" s="68"/>
      <c r="AGI21" s="68"/>
      <c r="AGJ21" s="68"/>
      <c r="AGK21" s="68"/>
      <c r="AGL21" s="68"/>
      <c r="AGM21" s="68"/>
      <c r="AGN21" s="68"/>
      <c r="AGO21" s="68"/>
      <c r="AGP21" s="68"/>
      <c r="AGQ21" s="68"/>
      <c r="AGR21" s="68"/>
      <c r="AGS21" s="68"/>
      <c r="AGT21" s="68"/>
      <c r="AGU21" s="68"/>
      <c r="AGV21" s="68"/>
      <c r="AGW21" s="68"/>
      <c r="AGX21" s="68"/>
      <c r="AGY21" s="68"/>
      <c r="AGZ21" s="68"/>
      <c r="AHA21" s="68"/>
      <c r="AHB21" s="68"/>
      <c r="AHC21" s="68"/>
      <c r="AHD21" s="68"/>
      <c r="AHE21" s="68"/>
      <c r="AHF21" s="68"/>
      <c r="AHG21" s="68"/>
      <c r="AHH21" s="68"/>
      <c r="AHI21" s="68"/>
      <c r="AHJ21" s="68"/>
      <c r="AHK21" s="68"/>
      <c r="AHL21" s="68"/>
      <c r="AHM21" s="68"/>
      <c r="AHN21" s="68"/>
      <c r="AHO21" s="68"/>
      <c r="AHP21" s="68"/>
      <c r="AHQ21" s="68"/>
      <c r="AHR21" s="68"/>
      <c r="AHS21" s="68"/>
      <c r="AHT21" s="68"/>
      <c r="AHU21" s="68"/>
      <c r="AHV21" s="68"/>
      <c r="AHW21" s="68"/>
      <c r="AHX21" s="68"/>
      <c r="AHY21" s="68"/>
      <c r="AHZ21" s="68"/>
      <c r="AIA21" s="68"/>
      <c r="AIB21" s="68"/>
      <c r="AIC21" s="68"/>
      <c r="AID21" s="68"/>
      <c r="AIE21" s="68"/>
      <c r="AIF21" s="68"/>
      <c r="AIG21" s="68"/>
      <c r="AIH21" s="68"/>
      <c r="AII21" s="68"/>
      <c r="AIJ21" s="68"/>
      <c r="AIK21" s="68"/>
      <c r="AIL21" s="68"/>
      <c r="AIM21" s="68"/>
      <c r="AIN21" s="68"/>
      <c r="AIO21" s="68"/>
      <c r="AIP21" s="68"/>
      <c r="AIQ21" s="68"/>
      <c r="AIR21" s="68"/>
      <c r="AIS21" s="68"/>
      <c r="AIT21" s="68"/>
      <c r="AIU21" s="68"/>
      <c r="AIV21" s="68"/>
      <c r="AIW21" s="68"/>
      <c r="AIX21" s="68"/>
      <c r="AIY21" s="68"/>
      <c r="AIZ21" s="68"/>
      <c r="AJA21" s="68"/>
      <c r="AJB21" s="68"/>
      <c r="AJC21" s="68"/>
      <c r="AJD21" s="68"/>
      <c r="AJE21" s="68"/>
      <c r="AJF21" s="68"/>
      <c r="AJG21" s="68"/>
      <c r="AJH21" s="68"/>
      <c r="AJI21" s="68"/>
      <c r="AJJ21" s="68"/>
      <c r="AJK21" s="68"/>
      <c r="AJL21" s="68"/>
      <c r="AJM21" s="68"/>
      <c r="AJN21" s="68"/>
      <c r="AJO21" s="68"/>
      <c r="AJP21" s="68"/>
      <c r="AJQ21" s="68"/>
      <c r="AJR21" s="68"/>
      <c r="AJS21" s="68"/>
      <c r="AJT21" s="68"/>
      <c r="AJU21" s="68"/>
      <c r="AJV21" s="68"/>
      <c r="AJW21" s="68"/>
      <c r="AJX21" s="68"/>
      <c r="AJY21" s="68"/>
      <c r="AJZ21" s="68"/>
      <c r="AKA21" s="68"/>
      <c r="AKB21" s="68"/>
      <c r="AKC21" s="68"/>
      <c r="AKD21" s="68"/>
      <c r="AKE21" s="68"/>
      <c r="AKF21" s="68"/>
      <c r="AKG21" s="68"/>
      <c r="AKH21" s="68"/>
      <c r="AKI21" s="68"/>
      <c r="AKJ21" s="68"/>
      <c r="AKK21" s="68"/>
      <c r="AKL21" s="68"/>
      <c r="AKM21" s="68"/>
      <c r="AKN21" s="68"/>
      <c r="AKO21" s="68"/>
      <c r="AKP21" s="68"/>
      <c r="AKQ21" s="68"/>
      <c r="AKR21" s="68"/>
      <c r="AKS21" s="68"/>
      <c r="AKT21" s="68"/>
      <c r="AKU21" s="68"/>
      <c r="AKV21" s="68"/>
      <c r="AKW21" s="68"/>
      <c r="AKX21" s="68"/>
      <c r="AKY21" s="68"/>
      <c r="AKZ21" s="68"/>
      <c r="ALA21" s="68"/>
      <c r="ALB21" s="68"/>
      <c r="ALC21" s="68"/>
      <c r="ALD21" s="68"/>
      <c r="ALE21" s="68"/>
      <c r="ALF21" s="68"/>
      <c r="ALG21" s="68"/>
      <c r="ALH21" s="68"/>
      <c r="ALI21" s="68"/>
      <c r="ALJ21" s="68"/>
      <c r="ALK21" s="68"/>
      <c r="ALL21" s="68"/>
      <c r="ALM21" s="68"/>
      <c r="ALN21" s="68"/>
      <c r="ALO21" s="68"/>
      <c r="ALP21" s="68"/>
      <c r="ALQ21" s="68"/>
      <c r="ALR21" s="68"/>
      <c r="ALS21" s="68"/>
      <c r="ALT21" s="68"/>
      <c r="ALU21" s="68"/>
      <c r="ALV21" s="68"/>
    </row>
    <row r="22" spans="1:1010" ht="30" x14ac:dyDescent="0.2">
      <c r="A22" s="17">
        <f t="shared" si="0"/>
        <v>11</v>
      </c>
      <c r="B22" s="158" t="s">
        <v>195</v>
      </c>
      <c r="C22" s="170">
        <v>753</v>
      </c>
      <c r="D22" s="203">
        <v>869</v>
      </c>
      <c r="E22" s="203">
        <v>457</v>
      </c>
      <c r="F22" s="204">
        <v>466</v>
      </c>
      <c r="G22" s="204">
        <v>211</v>
      </c>
      <c r="H22" s="204">
        <v>352</v>
      </c>
      <c r="I22" s="204">
        <v>143</v>
      </c>
      <c r="J22" s="204">
        <v>171</v>
      </c>
      <c r="K22" s="204">
        <v>2113</v>
      </c>
      <c r="L22" s="204">
        <v>2152</v>
      </c>
      <c r="M22" s="204">
        <v>1523</v>
      </c>
      <c r="N22" s="204">
        <v>1370</v>
      </c>
      <c r="O22" s="204">
        <v>330</v>
      </c>
      <c r="P22" s="204">
        <v>327</v>
      </c>
      <c r="Q22" s="204">
        <v>742</v>
      </c>
      <c r="R22" s="204">
        <v>579</v>
      </c>
      <c r="S22" s="204">
        <v>0</v>
      </c>
      <c r="T22" s="204">
        <v>0</v>
      </c>
      <c r="U22" s="204">
        <v>73</v>
      </c>
      <c r="V22" s="204">
        <v>31</v>
      </c>
      <c r="W22" s="204">
        <v>482</v>
      </c>
      <c r="X22" s="204">
        <v>325</v>
      </c>
      <c r="Y22" s="204">
        <v>187</v>
      </c>
      <c r="Z22" s="204">
        <v>219</v>
      </c>
      <c r="AA22" s="204">
        <v>0</v>
      </c>
      <c r="AB22" s="204">
        <v>4</v>
      </c>
      <c r="AC22" s="204">
        <v>76</v>
      </c>
      <c r="AD22" s="204">
        <v>91</v>
      </c>
      <c r="AE22" s="204">
        <v>1082</v>
      </c>
      <c r="AF22" s="204">
        <v>1328</v>
      </c>
      <c r="AG22" s="204">
        <v>0</v>
      </c>
      <c r="AH22" s="204">
        <v>0</v>
      </c>
      <c r="AI22" s="204">
        <v>111</v>
      </c>
      <c r="AJ22" s="204">
        <v>140</v>
      </c>
      <c r="AK22" s="204">
        <v>832</v>
      </c>
      <c r="AL22" s="204">
        <v>991</v>
      </c>
      <c r="AM22" s="204">
        <v>139</v>
      </c>
      <c r="AN22" s="204">
        <v>197</v>
      </c>
      <c r="AO22" s="204">
        <v>0</v>
      </c>
      <c r="AP22" s="204">
        <v>0</v>
      </c>
      <c r="AQ22" s="204">
        <v>624</v>
      </c>
      <c r="AR22" s="204">
        <v>695</v>
      </c>
      <c r="AS22" s="204">
        <v>142</v>
      </c>
      <c r="AT22" s="204">
        <v>173</v>
      </c>
      <c r="AU22" s="204">
        <v>137</v>
      </c>
      <c r="AV22" s="204">
        <v>181</v>
      </c>
      <c r="AW22" s="204">
        <v>345</v>
      </c>
      <c r="AX22" s="204">
        <v>341</v>
      </c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8"/>
      <c r="IV22" s="68"/>
      <c r="IW22" s="68"/>
      <c r="IX22" s="68"/>
      <c r="IY22" s="68"/>
      <c r="IZ22" s="68"/>
      <c r="JA22" s="68"/>
      <c r="JB22" s="68"/>
      <c r="JC22" s="68"/>
      <c r="JD22" s="68"/>
      <c r="JE22" s="68"/>
      <c r="JF22" s="68"/>
      <c r="JG22" s="68"/>
      <c r="JH22" s="68"/>
      <c r="JI22" s="68"/>
      <c r="JJ22" s="68"/>
      <c r="JK22" s="68"/>
      <c r="JL22" s="68"/>
      <c r="JM22" s="68"/>
      <c r="JN22" s="68"/>
      <c r="JO22" s="68"/>
      <c r="JP22" s="68"/>
      <c r="JQ22" s="68"/>
      <c r="JR22" s="68"/>
      <c r="JS22" s="68"/>
      <c r="JT22" s="68"/>
      <c r="JU22" s="68"/>
      <c r="JV22" s="68"/>
      <c r="JW22" s="68"/>
      <c r="JX22" s="68"/>
      <c r="JY22" s="68"/>
      <c r="JZ22" s="68"/>
      <c r="KA22" s="68"/>
      <c r="KB22" s="68"/>
      <c r="KC22" s="68"/>
      <c r="KD22" s="68"/>
      <c r="KE22" s="68"/>
      <c r="KF22" s="68"/>
      <c r="KG22" s="68"/>
      <c r="KH22" s="68"/>
      <c r="KI22" s="68"/>
      <c r="KJ22" s="68"/>
      <c r="KK22" s="68"/>
      <c r="KL22" s="68"/>
      <c r="KM22" s="68"/>
      <c r="KN22" s="68"/>
      <c r="KO22" s="68"/>
      <c r="KP22" s="68"/>
      <c r="KQ22" s="68"/>
      <c r="KR22" s="68"/>
      <c r="KS22" s="68"/>
      <c r="KT22" s="68"/>
      <c r="KU22" s="68"/>
      <c r="KV22" s="68"/>
      <c r="KW22" s="68"/>
      <c r="KX22" s="68"/>
      <c r="KY22" s="68"/>
      <c r="KZ22" s="68"/>
      <c r="LA22" s="68"/>
      <c r="LB22" s="68"/>
      <c r="LC22" s="68"/>
      <c r="LD22" s="68"/>
      <c r="LE22" s="68"/>
      <c r="LF22" s="68"/>
      <c r="LG22" s="68"/>
      <c r="LH22" s="68"/>
      <c r="LI22" s="68"/>
      <c r="LJ22" s="68"/>
      <c r="LK22" s="68"/>
      <c r="LL22" s="68"/>
      <c r="LM22" s="68"/>
      <c r="LN22" s="68"/>
      <c r="LO22" s="68"/>
      <c r="LP22" s="68"/>
      <c r="LQ22" s="68"/>
      <c r="LR22" s="68"/>
      <c r="LS22" s="68"/>
      <c r="LT22" s="68"/>
      <c r="LU22" s="68"/>
      <c r="LV22" s="68"/>
      <c r="LW22" s="68"/>
      <c r="LX22" s="68"/>
      <c r="LY22" s="68"/>
      <c r="LZ22" s="68"/>
      <c r="MA22" s="68"/>
      <c r="MB22" s="68"/>
      <c r="MC22" s="68"/>
      <c r="MD22" s="68"/>
      <c r="ME22" s="68"/>
      <c r="MF22" s="68"/>
      <c r="MG22" s="68"/>
      <c r="MH22" s="68"/>
      <c r="MI22" s="68"/>
      <c r="MJ22" s="68"/>
      <c r="MK22" s="68"/>
      <c r="ML22" s="68"/>
      <c r="MM22" s="68"/>
      <c r="MN22" s="68"/>
      <c r="MO22" s="68"/>
      <c r="MP22" s="68"/>
      <c r="MQ22" s="68"/>
      <c r="MR22" s="68"/>
      <c r="MS22" s="68"/>
      <c r="MT22" s="68"/>
      <c r="MU22" s="68"/>
      <c r="MV22" s="68"/>
      <c r="MW22" s="68"/>
      <c r="MX22" s="68"/>
      <c r="MY22" s="68"/>
      <c r="MZ22" s="68"/>
      <c r="NA22" s="68"/>
      <c r="NB22" s="68"/>
      <c r="NC22" s="68"/>
      <c r="ND22" s="68"/>
      <c r="NE22" s="68"/>
      <c r="NF22" s="68"/>
      <c r="NG22" s="68"/>
      <c r="NH22" s="68"/>
      <c r="NI22" s="68"/>
      <c r="NJ22" s="68"/>
      <c r="NK22" s="68"/>
      <c r="NL22" s="68"/>
      <c r="NM22" s="68"/>
      <c r="NN22" s="68"/>
      <c r="NO22" s="68"/>
      <c r="NP22" s="68"/>
      <c r="NQ22" s="68"/>
      <c r="NR22" s="68"/>
      <c r="NS22" s="68"/>
      <c r="NT22" s="68"/>
      <c r="NU22" s="68"/>
      <c r="NV22" s="68"/>
      <c r="NW22" s="68"/>
      <c r="NX22" s="68"/>
      <c r="NY22" s="68"/>
      <c r="NZ22" s="68"/>
      <c r="OA22" s="68"/>
      <c r="OB22" s="68"/>
      <c r="OC22" s="68"/>
      <c r="OD22" s="68"/>
      <c r="OE22" s="68"/>
      <c r="OF22" s="68"/>
      <c r="OG22" s="68"/>
      <c r="OH22" s="68"/>
      <c r="OI22" s="68"/>
      <c r="OJ22" s="68"/>
      <c r="OK22" s="68"/>
      <c r="OL22" s="68"/>
      <c r="OM22" s="68"/>
      <c r="ON22" s="68"/>
      <c r="OO22" s="68"/>
      <c r="OP22" s="68"/>
      <c r="OQ22" s="68"/>
      <c r="OR22" s="68"/>
      <c r="OS22" s="68"/>
      <c r="OT22" s="68"/>
      <c r="OU22" s="68"/>
      <c r="OV22" s="68"/>
      <c r="OW22" s="68"/>
      <c r="OX22" s="68"/>
      <c r="OY22" s="68"/>
      <c r="OZ22" s="68"/>
      <c r="PA22" s="68"/>
      <c r="PB22" s="68"/>
      <c r="PC22" s="68"/>
      <c r="PD22" s="68"/>
      <c r="PE22" s="68"/>
      <c r="PF22" s="68"/>
      <c r="PG22" s="68"/>
      <c r="PH22" s="68"/>
      <c r="PI22" s="68"/>
      <c r="PJ22" s="68"/>
      <c r="PK22" s="68"/>
      <c r="PL22" s="68"/>
      <c r="PM22" s="68"/>
      <c r="PN22" s="68"/>
      <c r="PO22" s="68"/>
      <c r="PP22" s="68"/>
      <c r="PQ22" s="68"/>
      <c r="PR22" s="68"/>
      <c r="PS22" s="68"/>
      <c r="PT22" s="68"/>
      <c r="PU22" s="68"/>
      <c r="PV22" s="68"/>
      <c r="PW22" s="68"/>
      <c r="PX22" s="68"/>
      <c r="PY22" s="68"/>
      <c r="PZ22" s="68"/>
      <c r="QA22" s="68"/>
      <c r="QB22" s="68"/>
      <c r="QC22" s="68"/>
      <c r="QD22" s="68"/>
      <c r="QE22" s="68"/>
      <c r="QF22" s="68"/>
      <c r="QG22" s="68"/>
      <c r="QH22" s="68"/>
      <c r="QI22" s="68"/>
      <c r="QJ22" s="68"/>
      <c r="QK22" s="68"/>
      <c r="QL22" s="68"/>
      <c r="QM22" s="68"/>
      <c r="QN22" s="68"/>
      <c r="QO22" s="68"/>
      <c r="QP22" s="68"/>
      <c r="QQ22" s="68"/>
      <c r="QR22" s="68"/>
      <c r="QS22" s="68"/>
      <c r="QT22" s="68"/>
      <c r="QU22" s="68"/>
      <c r="QV22" s="68"/>
      <c r="QW22" s="68"/>
      <c r="QX22" s="68"/>
      <c r="QY22" s="68"/>
      <c r="QZ22" s="68"/>
      <c r="RA22" s="68"/>
      <c r="RB22" s="68"/>
      <c r="RC22" s="68"/>
      <c r="RD22" s="68"/>
      <c r="RE22" s="68"/>
      <c r="RF22" s="68"/>
      <c r="RG22" s="68"/>
      <c r="RH22" s="68"/>
      <c r="RI22" s="68"/>
      <c r="RJ22" s="68"/>
      <c r="RK22" s="68"/>
      <c r="RL22" s="68"/>
      <c r="RM22" s="68"/>
      <c r="RN22" s="68"/>
      <c r="RO22" s="68"/>
      <c r="RP22" s="68"/>
      <c r="RQ22" s="68"/>
      <c r="RR22" s="68"/>
      <c r="RS22" s="68"/>
      <c r="RT22" s="68"/>
      <c r="RU22" s="68"/>
      <c r="RV22" s="68"/>
      <c r="RW22" s="68"/>
      <c r="RX22" s="68"/>
      <c r="RY22" s="68"/>
      <c r="RZ22" s="68"/>
      <c r="SA22" s="68"/>
      <c r="SB22" s="68"/>
      <c r="SC22" s="68"/>
      <c r="SD22" s="68"/>
      <c r="SE22" s="68"/>
      <c r="SF22" s="68"/>
      <c r="SG22" s="68"/>
      <c r="SH22" s="68"/>
      <c r="SI22" s="68"/>
      <c r="SJ22" s="68"/>
      <c r="SK22" s="68"/>
      <c r="SL22" s="68"/>
      <c r="SM22" s="68"/>
      <c r="SN22" s="68"/>
      <c r="SO22" s="68"/>
      <c r="SP22" s="68"/>
      <c r="SQ22" s="68"/>
      <c r="SR22" s="68"/>
      <c r="SS22" s="68"/>
      <c r="ST22" s="68"/>
      <c r="SU22" s="68"/>
      <c r="SV22" s="68"/>
      <c r="SW22" s="68"/>
      <c r="SX22" s="68"/>
      <c r="SY22" s="68"/>
      <c r="SZ22" s="68"/>
      <c r="TA22" s="68"/>
      <c r="TB22" s="68"/>
      <c r="TC22" s="68"/>
      <c r="TD22" s="68"/>
      <c r="TE22" s="68"/>
      <c r="TF22" s="68"/>
      <c r="TG22" s="68"/>
      <c r="TH22" s="68"/>
      <c r="TI22" s="68"/>
      <c r="TJ22" s="68"/>
      <c r="TK22" s="68"/>
      <c r="TL22" s="68"/>
      <c r="TM22" s="68"/>
      <c r="TN22" s="68"/>
      <c r="TO22" s="68"/>
      <c r="TP22" s="68"/>
      <c r="TQ22" s="68"/>
      <c r="TR22" s="68"/>
      <c r="TS22" s="68"/>
      <c r="TT22" s="68"/>
      <c r="TU22" s="68"/>
      <c r="TV22" s="68"/>
      <c r="TW22" s="68"/>
      <c r="TX22" s="68"/>
      <c r="TY22" s="68"/>
      <c r="TZ22" s="68"/>
      <c r="UA22" s="68"/>
      <c r="UB22" s="68"/>
      <c r="UC22" s="68"/>
      <c r="UD22" s="68"/>
      <c r="UE22" s="68"/>
      <c r="UF22" s="68"/>
      <c r="UG22" s="68"/>
      <c r="UH22" s="68"/>
      <c r="UI22" s="68"/>
      <c r="UJ22" s="68"/>
      <c r="UK22" s="68"/>
      <c r="UL22" s="68"/>
      <c r="UM22" s="68"/>
      <c r="UN22" s="68"/>
      <c r="UO22" s="68"/>
      <c r="UP22" s="68"/>
      <c r="UQ22" s="68"/>
      <c r="UR22" s="68"/>
      <c r="US22" s="68"/>
      <c r="UT22" s="68"/>
      <c r="UU22" s="68"/>
      <c r="UV22" s="68"/>
      <c r="UW22" s="68"/>
      <c r="UX22" s="68"/>
      <c r="UY22" s="68"/>
      <c r="UZ22" s="68"/>
      <c r="VA22" s="68"/>
      <c r="VB22" s="68"/>
      <c r="VC22" s="68"/>
      <c r="VD22" s="68"/>
      <c r="VE22" s="68"/>
      <c r="VF22" s="68"/>
      <c r="VG22" s="68"/>
      <c r="VH22" s="68"/>
      <c r="VI22" s="68"/>
      <c r="VJ22" s="68"/>
      <c r="VK22" s="68"/>
      <c r="VL22" s="68"/>
      <c r="VM22" s="68"/>
      <c r="VN22" s="68"/>
      <c r="VO22" s="68"/>
      <c r="VP22" s="68"/>
      <c r="VQ22" s="68"/>
      <c r="VR22" s="68"/>
      <c r="VS22" s="68"/>
      <c r="VT22" s="68"/>
      <c r="VU22" s="68"/>
      <c r="VV22" s="68"/>
      <c r="VW22" s="68"/>
      <c r="VX22" s="68"/>
      <c r="VY22" s="68"/>
      <c r="VZ22" s="68"/>
      <c r="WA22" s="68"/>
      <c r="WB22" s="68"/>
      <c r="WC22" s="68"/>
      <c r="WD22" s="68"/>
      <c r="WE22" s="68"/>
      <c r="WF22" s="68"/>
      <c r="WG22" s="68"/>
      <c r="WH22" s="68"/>
      <c r="WI22" s="68"/>
      <c r="WJ22" s="68"/>
      <c r="WK22" s="68"/>
      <c r="WL22" s="68"/>
      <c r="WM22" s="68"/>
      <c r="WN22" s="68"/>
      <c r="WO22" s="68"/>
      <c r="WP22" s="68"/>
      <c r="WQ22" s="68"/>
      <c r="WR22" s="68"/>
      <c r="WS22" s="68"/>
      <c r="WT22" s="68"/>
      <c r="WU22" s="68"/>
      <c r="WV22" s="68"/>
      <c r="WW22" s="68"/>
      <c r="WX22" s="68"/>
      <c r="WY22" s="68"/>
      <c r="WZ22" s="68"/>
      <c r="XA22" s="68"/>
      <c r="XB22" s="68"/>
      <c r="XC22" s="68"/>
      <c r="XD22" s="68"/>
      <c r="XE22" s="68"/>
      <c r="XF22" s="68"/>
      <c r="XG22" s="68"/>
      <c r="XH22" s="68"/>
      <c r="XI22" s="68"/>
      <c r="XJ22" s="68"/>
      <c r="XK22" s="68"/>
      <c r="XL22" s="68"/>
      <c r="XM22" s="68"/>
      <c r="XN22" s="68"/>
      <c r="XO22" s="68"/>
      <c r="XP22" s="68"/>
      <c r="XQ22" s="68"/>
      <c r="XR22" s="68"/>
      <c r="XS22" s="68"/>
      <c r="XT22" s="68"/>
      <c r="XU22" s="68"/>
      <c r="XV22" s="68"/>
      <c r="XW22" s="68"/>
      <c r="XX22" s="68"/>
      <c r="XY22" s="68"/>
      <c r="XZ22" s="68"/>
      <c r="YA22" s="68"/>
      <c r="YB22" s="68"/>
      <c r="YC22" s="68"/>
      <c r="YD22" s="68"/>
      <c r="YE22" s="68"/>
      <c r="YF22" s="68"/>
      <c r="YG22" s="68"/>
      <c r="YH22" s="68"/>
      <c r="YI22" s="68"/>
      <c r="YJ22" s="68"/>
      <c r="YK22" s="68"/>
      <c r="YL22" s="68"/>
      <c r="YM22" s="68"/>
      <c r="YN22" s="68"/>
      <c r="YO22" s="68"/>
      <c r="YP22" s="68"/>
      <c r="YQ22" s="68"/>
      <c r="YR22" s="68"/>
      <c r="YS22" s="68"/>
      <c r="YT22" s="68"/>
      <c r="YU22" s="68"/>
      <c r="YV22" s="68"/>
      <c r="YW22" s="68"/>
      <c r="YX22" s="68"/>
      <c r="YY22" s="68"/>
      <c r="YZ22" s="68"/>
      <c r="ZA22" s="68"/>
      <c r="ZB22" s="68"/>
      <c r="ZC22" s="68"/>
      <c r="ZD22" s="68"/>
      <c r="ZE22" s="68"/>
      <c r="ZF22" s="68"/>
      <c r="ZG22" s="68"/>
      <c r="ZH22" s="68"/>
      <c r="ZI22" s="68"/>
      <c r="ZJ22" s="68"/>
      <c r="ZK22" s="68"/>
      <c r="ZL22" s="68"/>
      <c r="ZM22" s="68"/>
      <c r="ZN22" s="68"/>
      <c r="ZO22" s="68"/>
      <c r="ZP22" s="68"/>
      <c r="ZQ22" s="68"/>
      <c r="ZR22" s="68"/>
      <c r="ZS22" s="68"/>
      <c r="ZT22" s="68"/>
      <c r="ZU22" s="68"/>
      <c r="ZV22" s="68"/>
      <c r="ZW22" s="68"/>
      <c r="ZX22" s="68"/>
      <c r="ZY22" s="68"/>
      <c r="ZZ22" s="68"/>
      <c r="AAA22" s="68"/>
      <c r="AAB22" s="68"/>
      <c r="AAC22" s="68"/>
      <c r="AAD22" s="68"/>
      <c r="AAE22" s="68"/>
      <c r="AAF22" s="68"/>
      <c r="AAG22" s="68"/>
      <c r="AAH22" s="68"/>
      <c r="AAI22" s="68"/>
      <c r="AAJ22" s="68"/>
      <c r="AAK22" s="68"/>
      <c r="AAL22" s="68"/>
      <c r="AAM22" s="68"/>
      <c r="AAN22" s="68"/>
      <c r="AAO22" s="68"/>
      <c r="AAP22" s="68"/>
      <c r="AAQ22" s="68"/>
      <c r="AAR22" s="68"/>
      <c r="AAS22" s="68"/>
      <c r="AAT22" s="68"/>
      <c r="AAU22" s="68"/>
      <c r="AAV22" s="68"/>
      <c r="AAW22" s="68"/>
      <c r="AAX22" s="68"/>
      <c r="AAY22" s="68"/>
      <c r="AAZ22" s="68"/>
      <c r="ABA22" s="68"/>
      <c r="ABB22" s="68"/>
      <c r="ABC22" s="68"/>
      <c r="ABD22" s="68"/>
      <c r="ABE22" s="68"/>
      <c r="ABF22" s="68"/>
      <c r="ABG22" s="68"/>
      <c r="ABH22" s="68"/>
      <c r="ABI22" s="68"/>
      <c r="ABJ22" s="68"/>
      <c r="ABK22" s="68"/>
      <c r="ABL22" s="68"/>
      <c r="ABM22" s="68"/>
      <c r="ABN22" s="68"/>
      <c r="ABO22" s="68"/>
      <c r="ABP22" s="68"/>
      <c r="ABQ22" s="68"/>
      <c r="ABR22" s="68"/>
      <c r="ABS22" s="68"/>
      <c r="ABT22" s="68"/>
      <c r="ABU22" s="68"/>
      <c r="ABV22" s="68"/>
      <c r="ABW22" s="68"/>
      <c r="ABX22" s="68"/>
      <c r="ABY22" s="68"/>
      <c r="ABZ22" s="68"/>
      <c r="ACA22" s="68"/>
      <c r="ACB22" s="68"/>
      <c r="ACC22" s="68"/>
      <c r="ACD22" s="68"/>
      <c r="ACE22" s="68"/>
      <c r="ACF22" s="68"/>
      <c r="ACG22" s="68"/>
      <c r="ACH22" s="68"/>
      <c r="ACI22" s="68"/>
      <c r="ACJ22" s="68"/>
      <c r="ACK22" s="68"/>
      <c r="ACL22" s="68"/>
      <c r="ACM22" s="68"/>
      <c r="ACN22" s="68"/>
      <c r="ACO22" s="68"/>
      <c r="ACP22" s="68"/>
      <c r="ACQ22" s="68"/>
      <c r="ACR22" s="68"/>
      <c r="ACS22" s="68"/>
      <c r="ACT22" s="68"/>
      <c r="ACU22" s="68"/>
      <c r="ACV22" s="68"/>
      <c r="ACW22" s="68"/>
      <c r="ACX22" s="68"/>
      <c r="ACY22" s="68"/>
      <c r="ACZ22" s="68"/>
      <c r="ADA22" s="68"/>
      <c r="ADB22" s="68"/>
      <c r="ADC22" s="68"/>
      <c r="ADD22" s="68"/>
      <c r="ADE22" s="68"/>
      <c r="ADF22" s="68"/>
      <c r="ADG22" s="68"/>
      <c r="ADH22" s="68"/>
      <c r="ADI22" s="68"/>
      <c r="ADJ22" s="68"/>
      <c r="ADK22" s="68"/>
      <c r="ADL22" s="68"/>
      <c r="ADM22" s="68"/>
      <c r="ADN22" s="68"/>
      <c r="ADO22" s="68"/>
      <c r="ADP22" s="68"/>
      <c r="ADQ22" s="68"/>
      <c r="ADR22" s="68"/>
      <c r="ADS22" s="68"/>
      <c r="ADT22" s="68"/>
      <c r="ADU22" s="68"/>
      <c r="ADV22" s="68"/>
      <c r="ADW22" s="68"/>
      <c r="ADX22" s="68"/>
      <c r="ADY22" s="68"/>
      <c r="ADZ22" s="68"/>
      <c r="AEA22" s="68"/>
      <c r="AEB22" s="68"/>
      <c r="AEC22" s="68"/>
      <c r="AED22" s="68"/>
      <c r="AEE22" s="68"/>
      <c r="AEF22" s="68"/>
      <c r="AEG22" s="68"/>
      <c r="AEH22" s="68"/>
      <c r="AEI22" s="68"/>
      <c r="AEJ22" s="68"/>
      <c r="AEK22" s="68"/>
      <c r="AEL22" s="68"/>
      <c r="AEM22" s="68"/>
      <c r="AEN22" s="68"/>
      <c r="AEO22" s="68"/>
      <c r="AEP22" s="68"/>
      <c r="AEQ22" s="68"/>
      <c r="AER22" s="68"/>
      <c r="AES22" s="68"/>
      <c r="AET22" s="68"/>
      <c r="AEU22" s="68"/>
      <c r="AEV22" s="68"/>
      <c r="AEW22" s="68"/>
      <c r="AEX22" s="68"/>
      <c r="AEY22" s="68"/>
      <c r="AEZ22" s="68"/>
      <c r="AFA22" s="68"/>
      <c r="AFB22" s="68"/>
      <c r="AFC22" s="68"/>
      <c r="AFD22" s="68"/>
      <c r="AFE22" s="68"/>
      <c r="AFF22" s="68"/>
      <c r="AFG22" s="68"/>
      <c r="AFH22" s="68"/>
      <c r="AFI22" s="68"/>
      <c r="AFJ22" s="68"/>
      <c r="AFK22" s="68"/>
      <c r="AFL22" s="68"/>
      <c r="AFM22" s="68"/>
      <c r="AFN22" s="68"/>
      <c r="AFO22" s="68"/>
      <c r="AFP22" s="68"/>
      <c r="AFQ22" s="68"/>
      <c r="AFR22" s="68"/>
      <c r="AFS22" s="68"/>
      <c r="AFT22" s="68"/>
      <c r="AFU22" s="68"/>
      <c r="AFV22" s="68"/>
      <c r="AFW22" s="68"/>
      <c r="AFX22" s="68"/>
      <c r="AFY22" s="68"/>
      <c r="AFZ22" s="68"/>
      <c r="AGA22" s="68"/>
      <c r="AGB22" s="68"/>
      <c r="AGC22" s="68"/>
      <c r="AGD22" s="68"/>
      <c r="AGE22" s="68"/>
      <c r="AGF22" s="68"/>
      <c r="AGG22" s="68"/>
      <c r="AGH22" s="68"/>
      <c r="AGI22" s="68"/>
      <c r="AGJ22" s="68"/>
      <c r="AGK22" s="68"/>
      <c r="AGL22" s="68"/>
      <c r="AGM22" s="68"/>
      <c r="AGN22" s="68"/>
      <c r="AGO22" s="68"/>
      <c r="AGP22" s="68"/>
      <c r="AGQ22" s="68"/>
      <c r="AGR22" s="68"/>
      <c r="AGS22" s="68"/>
      <c r="AGT22" s="68"/>
      <c r="AGU22" s="68"/>
      <c r="AGV22" s="68"/>
      <c r="AGW22" s="68"/>
      <c r="AGX22" s="68"/>
      <c r="AGY22" s="68"/>
      <c r="AGZ22" s="68"/>
      <c r="AHA22" s="68"/>
      <c r="AHB22" s="68"/>
      <c r="AHC22" s="68"/>
      <c r="AHD22" s="68"/>
      <c r="AHE22" s="68"/>
      <c r="AHF22" s="68"/>
      <c r="AHG22" s="68"/>
      <c r="AHH22" s="68"/>
      <c r="AHI22" s="68"/>
      <c r="AHJ22" s="68"/>
      <c r="AHK22" s="68"/>
      <c r="AHL22" s="68"/>
      <c r="AHM22" s="68"/>
      <c r="AHN22" s="68"/>
      <c r="AHO22" s="68"/>
      <c r="AHP22" s="68"/>
      <c r="AHQ22" s="68"/>
      <c r="AHR22" s="68"/>
      <c r="AHS22" s="68"/>
      <c r="AHT22" s="68"/>
      <c r="AHU22" s="68"/>
      <c r="AHV22" s="68"/>
      <c r="AHW22" s="68"/>
      <c r="AHX22" s="68"/>
      <c r="AHY22" s="68"/>
      <c r="AHZ22" s="68"/>
      <c r="AIA22" s="68"/>
      <c r="AIB22" s="68"/>
      <c r="AIC22" s="68"/>
      <c r="AID22" s="68"/>
      <c r="AIE22" s="68"/>
      <c r="AIF22" s="68"/>
      <c r="AIG22" s="68"/>
      <c r="AIH22" s="68"/>
      <c r="AII22" s="68"/>
      <c r="AIJ22" s="68"/>
      <c r="AIK22" s="68"/>
      <c r="AIL22" s="68"/>
      <c r="AIM22" s="68"/>
      <c r="AIN22" s="68"/>
      <c r="AIO22" s="68"/>
      <c r="AIP22" s="68"/>
      <c r="AIQ22" s="68"/>
      <c r="AIR22" s="68"/>
      <c r="AIS22" s="68"/>
      <c r="AIT22" s="68"/>
      <c r="AIU22" s="68"/>
      <c r="AIV22" s="68"/>
      <c r="AIW22" s="68"/>
      <c r="AIX22" s="68"/>
      <c r="AIY22" s="68"/>
      <c r="AIZ22" s="68"/>
      <c r="AJA22" s="68"/>
      <c r="AJB22" s="68"/>
      <c r="AJC22" s="68"/>
      <c r="AJD22" s="68"/>
      <c r="AJE22" s="68"/>
      <c r="AJF22" s="68"/>
      <c r="AJG22" s="68"/>
      <c r="AJH22" s="68"/>
      <c r="AJI22" s="68"/>
      <c r="AJJ22" s="68"/>
      <c r="AJK22" s="68"/>
      <c r="AJL22" s="68"/>
      <c r="AJM22" s="68"/>
      <c r="AJN22" s="68"/>
      <c r="AJO22" s="68"/>
      <c r="AJP22" s="68"/>
      <c r="AJQ22" s="68"/>
      <c r="AJR22" s="68"/>
      <c r="AJS22" s="68"/>
      <c r="AJT22" s="68"/>
      <c r="AJU22" s="68"/>
      <c r="AJV22" s="68"/>
      <c r="AJW22" s="68"/>
      <c r="AJX22" s="68"/>
      <c r="AJY22" s="68"/>
      <c r="AJZ22" s="68"/>
      <c r="AKA22" s="68"/>
      <c r="AKB22" s="68"/>
      <c r="AKC22" s="68"/>
      <c r="AKD22" s="68"/>
      <c r="AKE22" s="68"/>
      <c r="AKF22" s="68"/>
      <c r="AKG22" s="68"/>
      <c r="AKH22" s="68"/>
      <c r="AKI22" s="68"/>
      <c r="AKJ22" s="68"/>
      <c r="AKK22" s="68"/>
      <c r="AKL22" s="68"/>
      <c r="AKM22" s="68"/>
      <c r="AKN22" s="68"/>
      <c r="AKO22" s="68"/>
      <c r="AKP22" s="68"/>
      <c r="AKQ22" s="68"/>
      <c r="AKR22" s="68"/>
      <c r="AKS22" s="68"/>
      <c r="AKT22" s="68"/>
      <c r="AKU22" s="68"/>
      <c r="AKV22" s="68"/>
      <c r="AKW22" s="68"/>
      <c r="AKX22" s="68"/>
      <c r="AKY22" s="68"/>
      <c r="AKZ22" s="68"/>
      <c r="ALA22" s="68"/>
      <c r="ALB22" s="68"/>
      <c r="ALC22" s="68"/>
      <c r="ALD22" s="68"/>
      <c r="ALE22" s="68"/>
      <c r="ALF22" s="68"/>
      <c r="ALG22" s="68"/>
      <c r="ALH22" s="68"/>
      <c r="ALI22" s="68"/>
      <c r="ALJ22" s="68"/>
      <c r="ALK22" s="68"/>
      <c r="ALL22" s="68"/>
      <c r="ALM22" s="68"/>
      <c r="ALN22" s="68"/>
      <c r="ALO22" s="68"/>
      <c r="ALP22" s="68"/>
      <c r="ALQ22" s="68"/>
      <c r="ALR22" s="68"/>
      <c r="ALS22" s="68"/>
      <c r="ALT22" s="68"/>
      <c r="ALU22" s="68"/>
      <c r="ALV22" s="68"/>
    </row>
    <row r="23" spans="1:1010" ht="30" x14ac:dyDescent="0.2">
      <c r="A23" s="17">
        <f t="shared" si="0"/>
        <v>12</v>
      </c>
      <c r="B23" s="144" t="s">
        <v>196</v>
      </c>
      <c r="C23" s="207">
        <v>241</v>
      </c>
      <c r="D23" s="150">
        <v>178</v>
      </c>
      <c r="E23" s="150">
        <v>110</v>
      </c>
      <c r="F23" s="152">
        <v>98</v>
      </c>
      <c r="G23" s="152">
        <v>26</v>
      </c>
      <c r="H23" s="152">
        <v>10</v>
      </c>
      <c r="I23" s="152">
        <v>23</v>
      </c>
      <c r="J23" s="152">
        <v>10</v>
      </c>
      <c r="K23" s="152">
        <v>442</v>
      </c>
      <c r="L23" s="152">
        <v>361</v>
      </c>
      <c r="M23" s="152">
        <v>287</v>
      </c>
      <c r="N23" s="152">
        <v>251</v>
      </c>
      <c r="O23" s="152">
        <v>27</v>
      </c>
      <c r="P23" s="152">
        <v>51</v>
      </c>
      <c r="Q23" s="152">
        <v>214</v>
      </c>
      <c r="R23" s="152">
        <v>144</v>
      </c>
      <c r="S23" s="152"/>
      <c r="T23" s="152"/>
      <c r="U23" s="152">
        <v>7</v>
      </c>
      <c r="V23" s="152">
        <v>13</v>
      </c>
      <c r="W23" s="152">
        <v>140</v>
      </c>
      <c r="X23" s="152">
        <v>88</v>
      </c>
      <c r="Y23" s="152">
        <v>67</v>
      </c>
      <c r="Z23" s="152">
        <v>43</v>
      </c>
      <c r="AA23" s="152"/>
      <c r="AB23" s="152"/>
      <c r="AC23" s="152"/>
      <c r="AD23" s="152"/>
      <c r="AE23" s="152">
        <v>230</v>
      </c>
      <c r="AF23" s="152">
        <v>194</v>
      </c>
      <c r="AG23" s="152"/>
      <c r="AH23" s="152"/>
      <c r="AI23" s="152">
        <v>4</v>
      </c>
      <c r="AJ23" s="152">
        <v>5</v>
      </c>
      <c r="AK23" s="152">
        <v>181</v>
      </c>
      <c r="AL23" s="152">
        <v>148</v>
      </c>
      <c r="AM23" s="152">
        <v>45</v>
      </c>
      <c r="AN23" s="152">
        <v>41</v>
      </c>
      <c r="AO23" s="152"/>
      <c r="AP23" s="152"/>
      <c r="AQ23" s="152">
        <v>127</v>
      </c>
      <c r="AR23" s="152">
        <v>126</v>
      </c>
      <c r="AS23" s="152">
        <v>87</v>
      </c>
      <c r="AT23" s="152">
        <v>82</v>
      </c>
      <c r="AU23" s="152">
        <v>37</v>
      </c>
      <c r="AV23" s="152">
        <v>43</v>
      </c>
      <c r="AW23" s="152">
        <v>3</v>
      </c>
      <c r="AX23" s="152">
        <v>1</v>
      </c>
    </row>
    <row r="24" spans="1:1010" ht="30" x14ac:dyDescent="0.2">
      <c r="A24" s="17">
        <f t="shared" si="0"/>
        <v>13</v>
      </c>
      <c r="B24" s="144" t="s">
        <v>197</v>
      </c>
      <c r="C24" s="241">
        <v>514</v>
      </c>
      <c r="D24" s="150">
        <v>454</v>
      </c>
      <c r="E24" s="150">
        <v>355</v>
      </c>
      <c r="F24" s="151">
        <v>291</v>
      </c>
      <c r="G24" s="152">
        <v>49</v>
      </c>
      <c r="H24" s="152">
        <v>30</v>
      </c>
      <c r="I24" s="152">
        <v>49</v>
      </c>
      <c r="J24" s="152">
        <v>30</v>
      </c>
      <c r="K24" s="152">
        <v>1385</v>
      </c>
      <c r="L24" s="152">
        <v>1059</v>
      </c>
      <c r="M24" s="152">
        <v>1166</v>
      </c>
      <c r="N24" s="152">
        <v>795</v>
      </c>
      <c r="O24" s="152"/>
      <c r="P24" s="152"/>
      <c r="Q24" s="152">
        <v>454</v>
      </c>
      <c r="R24" s="152">
        <v>328</v>
      </c>
      <c r="S24" s="152">
        <v>400</v>
      </c>
      <c r="T24" s="152">
        <v>288</v>
      </c>
      <c r="U24" s="152">
        <v>3</v>
      </c>
      <c r="V24" s="152">
        <v>2</v>
      </c>
      <c r="W24" s="152">
        <v>2</v>
      </c>
      <c r="X24" s="152">
        <v>3</v>
      </c>
      <c r="Y24" s="152">
        <v>49</v>
      </c>
      <c r="Z24" s="152">
        <v>35</v>
      </c>
      <c r="AA24" s="152"/>
      <c r="AB24" s="152"/>
      <c r="AC24" s="152">
        <v>63</v>
      </c>
      <c r="AD24" s="152">
        <v>84</v>
      </c>
      <c r="AE24" s="152">
        <v>1522</v>
      </c>
      <c r="AF24" s="152">
        <v>1085</v>
      </c>
      <c r="AG24" s="152">
        <v>1182</v>
      </c>
      <c r="AH24" s="152">
        <v>706</v>
      </c>
      <c r="AI24" s="152">
        <v>35</v>
      </c>
      <c r="AJ24" s="152">
        <v>20</v>
      </c>
      <c r="AK24" s="152">
        <v>210</v>
      </c>
      <c r="AL24" s="152">
        <v>156</v>
      </c>
      <c r="AM24" s="152">
        <v>95</v>
      </c>
      <c r="AN24" s="152">
        <v>203</v>
      </c>
      <c r="AO24" s="152"/>
      <c r="AP24" s="152"/>
      <c r="AQ24" s="152">
        <v>455</v>
      </c>
      <c r="AR24" s="152">
        <v>361</v>
      </c>
      <c r="AS24" s="152">
        <v>310</v>
      </c>
      <c r="AT24" s="152">
        <v>227</v>
      </c>
      <c r="AU24" s="152">
        <v>130</v>
      </c>
      <c r="AV24" s="152">
        <v>128</v>
      </c>
      <c r="AW24" s="152">
        <v>15</v>
      </c>
      <c r="AX24" s="152">
        <v>6</v>
      </c>
    </row>
    <row r="25" spans="1:1010" ht="45" x14ac:dyDescent="0.2">
      <c r="A25" s="17">
        <f t="shared" si="0"/>
        <v>14</v>
      </c>
      <c r="B25" s="144" t="s">
        <v>198</v>
      </c>
      <c r="C25" s="207">
        <v>345</v>
      </c>
      <c r="D25" s="150">
        <v>359</v>
      </c>
      <c r="E25" s="150">
        <v>322</v>
      </c>
      <c r="F25" s="152">
        <v>338</v>
      </c>
      <c r="G25" s="152">
        <v>204</v>
      </c>
      <c r="H25" s="152">
        <v>188</v>
      </c>
      <c r="I25" s="152">
        <v>204</v>
      </c>
      <c r="J25" s="152">
        <v>188</v>
      </c>
      <c r="K25" s="152">
        <v>1502</v>
      </c>
      <c r="L25" s="152">
        <v>1421</v>
      </c>
      <c r="M25" s="152">
        <v>1426</v>
      </c>
      <c r="N25" s="152">
        <v>1377</v>
      </c>
      <c r="O25" s="152">
        <v>178</v>
      </c>
      <c r="P25" s="152">
        <v>153</v>
      </c>
      <c r="Q25" s="152">
        <v>591</v>
      </c>
      <c r="R25" s="152">
        <v>590</v>
      </c>
      <c r="S25" s="152">
        <v>293</v>
      </c>
      <c r="T25" s="152">
        <v>391</v>
      </c>
      <c r="U25" s="152">
        <v>2</v>
      </c>
      <c r="V25" s="152">
        <v>4</v>
      </c>
      <c r="W25" s="152">
        <v>294</v>
      </c>
      <c r="X25" s="152">
        <v>195</v>
      </c>
      <c r="Y25" s="152">
        <v>2</v>
      </c>
      <c r="Z25" s="152"/>
      <c r="AA25" s="152"/>
      <c r="AB25" s="152"/>
      <c r="AC25" s="152">
        <v>10</v>
      </c>
      <c r="AD25" s="152">
        <v>3</v>
      </c>
      <c r="AE25" s="152">
        <v>1154</v>
      </c>
      <c r="AF25" s="152">
        <v>934</v>
      </c>
      <c r="AG25" s="152">
        <v>288</v>
      </c>
      <c r="AH25" s="152">
        <v>324</v>
      </c>
      <c r="AI25" s="152">
        <v>9</v>
      </c>
      <c r="AJ25" s="152">
        <v>16</v>
      </c>
      <c r="AK25" s="152">
        <v>813</v>
      </c>
      <c r="AL25" s="152">
        <v>594</v>
      </c>
      <c r="AM25" s="152">
        <v>44</v>
      </c>
      <c r="AN25" s="152">
        <v>43</v>
      </c>
      <c r="AO25" s="152"/>
      <c r="AP25" s="152"/>
      <c r="AQ25" s="152">
        <v>450</v>
      </c>
      <c r="AR25" s="152">
        <v>493</v>
      </c>
      <c r="AS25" s="152">
        <v>285</v>
      </c>
      <c r="AT25" s="152">
        <v>303</v>
      </c>
      <c r="AU25" s="152">
        <v>138</v>
      </c>
      <c r="AV25" s="152">
        <v>165</v>
      </c>
      <c r="AW25" s="152">
        <v>27</v>
      </c>
      <c r="AX25" s="152">
        <v>25</v>
      </c>
    </row>
    <row r="26" spans="1:1010" ht="28.5" x14ac:dyDescent="0.2">
      <c r="A26" s="139">
        <f t="shared" si="0"/>
        <v>15</v>
      </c>
      <c r="B26" s="136" t="s">
        <v>199</v>
      </c>
      <c r="C26" s="257">
        <f>SUM(C12:C25)</f>
        <v>15569</v>
      </c>
      <c r="D26" s="257">
        <f t="shared" ref="D26:AX26" si="1">SUM(D12:D25)</f>
        <v>15321</v>
      </c>
      <c r="E26" s="257">
        <f t="shared" si="1"/>
        <v>10647</v>
      </c>
      <c r="F26" s="257">
        <f t="shared" si="1"/>
        <v>9990</v>
      </c>
      <c r="G26" s="257">
        <f t="shared" si="1"/>
        <v>8829</v>
      </c>
      <c r="H26" s="257">
        <f t="shared" si="1"/>
        <v>9008</v>
      </c>
      <c r="I26" s="257">
        <f t="shared" si="1"/>
        <v>7043</v>
      </c>
      <c r="J26" s="257">
        <f t="shared" si="1"/>
        <v>7455</v>
      </c>
      <c r="K26" s="257">
        <f t="shared" si="1"/>
        <v>50131</v>
      </c>
      <c r="L26" s="257">
        <f t="shared" si="1"/>
        <v>55811</v>
      </c>
      <c r="M26" s="257">
        <f t="shared" si="1"/>
        <v>38064</v>
      </c>
      <c r="N26" s="257">
        <f t="shared" si="1"/>
        <v>41429</v>
      </c>
      <c r="O26" s="257">
        <f t="shared" si="1"/>
        <v>4978</v>
      </c>
      <c r="P26" s="257">
        <f t="shared" si="1"/>
        <v>4835</v>
      </c>
      <c r="Q26" s="257">
        <f t="shared" si="1"/>
        <v>21100</v>
      </c>
      <c r="R26" s="257">
        <f t="shared" si="1"/>
        <v>24254</v>
      </c>
      <c r="S26" s="257">
        <f t="shared" si="1"/>
        <v>1473</v>
      </c>
      <c r="T26" s="257">
        <f t="shared" si="1"/>
        <v>1211</v>
      </c>
      <c r="U26" s="257">
        <f t="shared" si="1"/>
        <v>820</v>
      </c>
      <c r="V26" s="257">
        <f t="shared" si="1"/>
        <v>1523</v>
      </c>
      <c r="W26" s="257">
        <f t="shared" si="1"/>
        <v>14353</v>
      </c>
      <c r="X26" s="257">
        <f t="shared" si="1"/>
        <v>16114</v>
      </c>
      <c r="Y26" s="257">
        <f t="shared" si="1"/>
        <v>4320</v>
      </c>
      <c r="Z26" s="257">
        <f t="shared" si="1"/>
        <v>5120</v>
      </c>
      <c r="AA26" s="257">
        <f t="shared" si="1"/>
        <v>195</v>
      </c>
      <c r="AB26" s="257">
        <f t="shared" si="1"/>
        <v>336</v>
      </c>
      <c r="AC26" s="257">
        <f t="shared" si="1"/>
        <v>877</v>
      </c>
      <c r="AD26" s="257">
        <f t="shared" si="1"/>
        <v>849</v>
      </c>
      <c r="AE26" s="257">
        <f t="shared" si="1"/>
        <v>25118</v>
      </c>
      <c r="AF26" s="257">
        <f t="shared" si="1"/>
        <v>22801</v>
      </c>
      <c r="AG26" s="257">
        <f t="shared" si="1"/>
        <v>2508</v>
      </c>
      <c r="AH26" s="257">
        <f t="shared" si="1"/>
        <v>1934</v>
      </c>
      <c r="AI26" s="257">
        <f t="shared" si="1"/>
        <v>815</v>
      </c>
      <c r="AJ26" s="257">
        <f t="shared" si="1"/>
        <v>787</v>
      </c>
      <c r="AK26" s="257">
        <f t="shared" si="1"/>
        <v>18089</v>
      </c>
      <c r="AL26" s="257">
        <f t="shared" si="1"/>
        <v>16124</v>
      </c>
      <c r="AM26" s="257">
        <f t="shared" si="1"/>
        <v>3819</v>
      </c>
      <c r="AN26" s="257">
        <f t="shared" si="1"/>
        <v>3892</v>
      </c>
      <c r="AO26" s="257">
        <f t="shared" si="1"/>
        <v>26</v>
      </c>
      <c r="AP26" s="257">
        <f t="shared" si="1"/>
        <v>76</v>
      </c>
      <c r="AQ26" s="257">
        <f t="shared" si="1"/>
        <v>15802</v>
      </c>
      <c r="AR26" s="257">
        <f t="shared" si="1"/>
        <v>15135</v>
      </c>
      <c r="AS26" s="257">
        <f t="shared" si="1"/>
        <v>8644</v>
      </c>
      <c r="AT26" s="257">
        <f t="shared" si="1"/>
        <v>7916</v>
      </c>
      <c r="AU26" s="257">
        <f t="shared" si="1"/>
        <v>4074</v>
      </c>
      <c r="AV26" s="257">
        <f t="shared" si="1"/>
        <v>4338</v>
      </c>
      <c r="AW26" s="257">
        <f t="shared" si="1"/>
        <v>3084</v>
      </c>
      <c r="AX26" s="257">
        <f t="shared" si="1"/>
        <v>2881</v>
      </c>
    </row>
    <row r="27" spans="1:1010" ht="30" x14ac:dyDescent="0.2">
      <c r="A27" s="17">
        <f t="shared" si="0"/>
        <v>16</v>
      </c>
      <c r="B27" s="144" t="s">
        <v>200</v>
      </c>
      <c r="C27" s="207">
        <v>377</v>
      </c>
      <c r="D27" s="150">
        <v>555</v>
      </c>
      <c r="E27" s="150">
        <v>201</v>
      </c>
      <c r="F27" s="152">
        <v>317</v>
      </c>
      <c r="G27" s="152">
        <v>29</v>
      </c>
      <c r="H27" s="152">
        <v>26</v>
      </c>
      <c r="I27" s="152">
        <v>22</v>
      </c>
      <c r="J27" s="152">
        <v>26</v>
      </c>
      <c r="K27" s="152">
        <v>1315</v>
      </c>
      <c r="L27" s="152">
        <v>1537</v>
      </c>
      <c r="M27" s="152">
        <v>775</v>
      </c>
      <c r="N27" s="152">
        <v>952</v>
      </c>
      <c r="O27" s="152">
        <v>364</v>
      </c>
      <c r="P27" s="152">
        <v>194</v>
      </c>
      <c r="Q27" s="152">
        <v>601</v>
      </c>
      <c r="R27" s="152">
        <v>723</v>
      </c>
      <c r="S27" s="152">
        <v>7</v>
      </c>
      <c r="T27" s="152">
        <v>1</v>
      </c>
      <c r="U27" s="152">
        <v>191</v>
      </c>
      <c r="V27" s="152">
        <v>264</v>
      </c>
      <c r="W27" s="152">
        <v>178</v>
      </c>
      <c r="X27" s="152">
        <v>298</v>
      </c>
      <c r="Y27" s="152">
        <v>80</v>
      </c>
      <c r="Z27" s="152">
        <v>160</v>
      </c>
      <c r="AA27" s="152"/>
      <c r="AB27" s="152"/>
      <c r="AC27" s="152"/>
      <c r="AD27" s="152"/>
      <c r="AE27" s="152">
        <v>1332</v>
      </c>
      <c r="AF27" s="152">
        <v>1139</v>
      </c>
      <c r="AG27" s="152"/>
      <c r="AH27" s="152"/>
      <c r="AI27" s="152">
        <v>440</v>
      </c>
      <c r="AJ27" s="152">
        <v>378</v>
      </c>
      <c r="AK27" s="152">
        <v>506</v>
      </c>
      <c r="AL27" s="152">
        <v>566</v>
      </c>
      <c r="AM27" s="152">
        <v>172</v>
      </c>
      <c r="AN27" s="152">
        <v>195</v>
      </c>
      <c r="AO27" s="152"/>
      <c r="AP27" s="152"/>
      <c r="AQ27" s="152">
        <v>319</v>
      </c>
      <c r="AR27" s="152">
        <v>457</v>
      </c>
      <c r="AS27" s="152">
        <v>129</v>
      </c>
      <c r="AT27" s="152">
        <v>275</v>
      </c>
      <c r="AU27" s="152">
        <v>116</v>
      </c>
      <c r="AV27" s="152">
        <v>142</v>
      </c>
      <c r="AW27" s="152">
        <v>74</v>
      </c>
      <c r="AX27" s="152">
        <v>40</v>
      </c>
    </row>
    <row r="28" spans="1:1010" ht="15" x14ac:dyDescent="0.25">
      <c r="A28" s="17">
        <f t="shared" si="0"/>
        <v>17</v>
      </c>
      <c r="B28" s="144" t="s">
        <v>201</v>
      </c>
      <c r="C28" s="207">
        <v>486</v>
      </c>
      <c r="D28" s="175">
        <v>389</v>
      </c>
      <c r="E28" s="175">
        <v>357</v>
      </c>
      <c r="F28" s="176">
        <v>292</v>
      </c>
      <c r="G28" s="176">
        <v>82</v>
      </c>
      <c r="H28" s="176">
        <v>121</v>
      </c>
      <c r="I28" s="176">
        <v>78</v>
      </c>
      <c r="J28" s="176">
        <v>114</v>
      </c>
      <c r="K28" s="176">
        <v>1901</v>
      </c>
      <c r="L28" s="176">
        <v>1397</v>
      </c>
      <c r="M28" s="176">
        <v>1419</v>
      </c>
      <c r="N28" s="176">
        <v>1181</v>
      </c>
      <c r="O28" s="176">
        <v>195</v>
      </c>
      <c r="P28" s="176">
        <v>177</v>
      </c>
      <c r="Q28" s="176">
        <v>786</v>
      </c>
      <c r="R28" s="176">
        <v>601</v>
      </c>
      <c r="S28" s="176"/>
      <c r="T28" s="176"/>
      <c r="U28" s="176">
        <v>31</v>
      </c>
      <c r="V28" s="176">
        <v>4</v>
      </c>
      <c r="W28" s="176">
        <v>625</v>
      </c>
      <c r="X28" s="176">
        <v>534</v>
      </c>
      <c r="Y28" s="176">
        <v>130</v>
      </c>
      <c r="Z28" s="176">
        <v>63</v>
      </c>
      <c r="AA28" s="176"/>
      <c r="AB28" s="176"/>
      <c r="AC28" s="176"/>
      <c r="AD28" s="176"/>
      <c r="AE28" s="176">
        <v>927</v>
      </c>
      <c r="AF28" s="176">
        <v>525</v>
      </c>
      <c r="AG28" s="176"/>
      <c r="AH28" s="176"/>
      <c r="AI28" s="176">
        <v>7</v>
      </c>
      <c r="AJ28" s="176"/>
      <c r="AK28" s="176">
        <v>632</v>
      </c>
      <c r="AL28" s="176">
        <v>487</v>
      </c>
      <c r="AM28" s="176">
        <v>288</v>
      </c>
      <c r="AN28" s="176">
        <v>38</v>
      </c>
      <c r="AO28" s="176"/>
      <c r="AP28" s="176"/>
      <c r="AQ28" s="176">
        <v>538</v>
      </c>
      <c r="AR28" s="176">
        <v>364</v>
      </c>
      <c r="AS28" s="176">
        <v>344</v>
      </c>
      <c r="AT28" s="176">
        <v>239</v>
      </c>
      <c r="AU28" s="176">
        <v>149</v>
      </c>
      <c r="AV28" s="176">
        <v>109</v>
      </c>
      <c r="AW28" s="176">
        <v>45</v>
      </c>
      <c r="AX28" s="176">
        <v>16</v>
      </c>
    </row>
    <row r="29" spans="1:1010" ht="30" x14ac:dyDescent="0.2">
      <c r="A29" s="17">
        <f t="shared" si="0"/>
        <v>18</v>
      </c>
      <c r="B29" s="144" t="s">
        <v>202</v>
      </c>
      <c r="C29" s="207">
        <v>352</v>
      </c>
      <c r="D29" s="150">
        <v>395</v>
      </c>
      <c r="E29" s="150">
        <v>198</v>
      </c>
      <c r="F29" s="152">
        <v>192</v>
      </c>
      <c r="G29" s="152">
        <v>49</v>
      </c>
      <c r="H29" s="152">
        <v>61</v>
      </c>
      <c r="I29" s="152">
        <v>44</v>
      </c>
      <c r="J29" s="152">
        <v>52</v>
      </c>
      <c r="K29" s="152">
        <v>1017</v>
      </c>
      <c r="L29" s="152">
        <v>1051</v>
      </c>
      <c r="M29" s="152">
        <v>624</v>
      </c>
      <c r="N29" s="152">
        <v>597</v>
      </c>
      <c r="O29" s="152">
        <v>211</v>
      </c>
      <c r="P29" s="152">
        <v>261</v>
      </c>
      <c r="Q29" s="152">
        <v>389</v>
      </c>
      <c r="R29" s="152">
        <v>262</v>
      </c>
      <c r="S29" s="152"/>
      <c r="T29" s="152"/>
      <c r="U29" s="152">
        <v>21</v>
      </c>
      <c r="V29" s="152">
        <v>65</v>
      </c>
      <c r="W29" s="152">
        <v>208</v>
      </c>
      <c r="X29" s="152">
        <v>154</v>
      </c>
      <c r="Y29" s="152">
        <v>160</v>
      </c>
      <c r="Z29" s="152">
        <v>43</v>
      </c>
      <c r="AA29" s="152"/>
      <c r="AB29" s="152"/>
      <c r="AC29" s="152"/>
      <c r="AD29" s="152"/>
      <c r="AE29" s="152">
        <v>1056</v>
      </c>
      <c r="AF29" s="152">
        <v>1353</v>
      </c>
      <c r="AG29" s="152"/>
      <c r="AH29" s="152"/>
      <c r="AI29" s="152">
        <v>160</v>
      </c>
      <c r="AJ29" s="152">
        <v>223</v>
      </c>
      <c r="AK29" s="152">
        <v>742</v>
      </c>
      <c r="AL29" s="152">
        <v>790</v>
      </c>
      <c r="AM29" s="152">
        <v>154</v>
      </c>
      <c r="AN29" s="152">
        <v>340</v>
      </c>
      <c r="AO29" s="152"/>
      <c r="AP29" s="152"/>
      <c r="AQ29" s="152">
        <v>260</v>
      </c>
      <c r="AR29" s="152">
        <v>315</v>
      </c>
      <c r="AS29" s="152">
        <v>140</v>
      </c>
      <c r="AT29" s="152">
        <v>172</v>
      </c>
      <c r="AU29" s="152">
        <v>75</v>
      </c>
      <c r="AV29" s="152">
        <v>74</v>
      </c>
      <c r="AW29" s="152">
        <v>45</v>
      </c>
      <c r="AX29" s="152">
        <v>69</v>
      </c>
    </row>
    <row r="30" spans="1:1010" ht="15" x14ac:dyDescent="0.25">
      <c r="A30" s="17">
        <f t="shared" si="0"/>
        <v>19</v>
      </c>
      <c r="B30" s="158" t="s">
        <v>203</v>
      </c>
      <c r="C30" s="195">
        <v>278</v>
      </c>
      <c r="D30" s="175">
        <v>380</v>
      </c>
      <c r="E30" s="175">
        <v>151</v>
      </c>
      <c r="F30" s="176">
        <v>252</v>
      </c>
      <c r="G30" s="176">
        <v>46</v>
      </c>
      <c r="H30" s="176">
        <v>56</v>
      </c>
      <c r="I30" s="176">
        <v>31</v>
      </c>
      <c r="J30" s="176">
        <v>49</v>
      </c>
      <c r="K30" s="176">
        <v>1006</v>
      </c>
      <c r="L30" s="176">
        <v>1266</v>
      </c>
      <c r="M30" s="176">
        <v>658</v>
      </c>
      <c r="N30" s="176">
        <v>818</v>
      </c>
      <c r="O30" s="176">
        <v>68</v>
      </c>
      <c r="P30" s="176">
        <v>55</v>
      </c>
      <c r="Q30" s="176">
        <v>704</v>
      </c>
      <c r="R30" s="176">
        <v>597</v>
      </c>
      <c r="S30" s="176"/>
      <c r="T30" s="176"/>
      <c r="U30" s="176">
        <v>94</v>
      </c>
      <c r="V30" s="176">
        <v>70</v>
      </c>
      <c r="W30" s="176">
        <v>368</v>
      </c>
      <c r="X30" s="176">
        <v>336</v>
      </c>
      <c r="Y30" s="176">
        <v>242</v>
      </c>
      <c r="Z30" s="176">
        <v>191</v>
      </c>
      <c r="AA30" s="176"/>
      <c r="AB30" s="176"/>
      <c r="AC30" s="176"/>
      <c r="AD30" s="176">
        <v>8</v>
      </c>
      <c r="AE30" s="176">
        <v>500</v>
      </c>
      <c r="AF30" s="176">
        <v>676</v>
      </c>
      <c r="AG30" s="176"/>
      <c r="AH30" s="176"/>
      <c r="AI30" s="176">
        <v>26</v>
      </c>
      <c r="AJ30" s="176">
        <v>59</v>
      </c>
      <c r="AK30" s="176">
        <v>319</v>
      </c>
      <c r="AL30" s="176">
        <v>428</v>
      </c>
      <c r="AM30" s="176">
        <v>155</v>
      </c>
      <c r="AN30" s="176">
        <v>189</v>
      </c>
      <c r="AO30" s="176"/>
      <c r="AP30" s="176"/>
      <c r="AQ30" s="176">
        <v>273</v>
      </c>
      <c r="AR30" s="176">
        <v>320</v>
      </c>
      <c r="AS30" s="176">
        <v>171</v>
      </c>
      <c r="AT30" s="176">
        <v>215</v>
      </c>
      <c r="AU30" s="176">
        <v>102</v>
      </c>
      <c r="AV30" s="176">
        <v>102</v>
      </c>
      <c r="AW30" s="176"/>
      <c r="AX30" s="176">
        <v>3</v>
      </c>
    </row>
    <row r="31" spans="1:1010" ht="15" x14ac:dyDescent="0.25">
      <c r="A31" s="17">
        <f t="shared" si="0"/>
        <v>20</v>
      </c>
      <c r="B31" s="144" t="s">
        <v>204</v>
      </c>
      <c r="C31" s="215">
        <v>246</v>
      </c>
      <c r="D31" s="224">
        <v>293</v>
      </c>
      <c r="E31" s="224">
        <v>246</v>
      </c>
      <c r="F31" s="224">
        <v>293</v>
      </c>
      <c r="G31" s="224">
        <v>115</v>
      </c>
      <c r="H31" s="224">
        <v>70</v>
      </c>
      <c r="I31" s="224">
        <v>115</v>
      </c>
      <c r="J31" s="224">
        <v>70</v>
      </c>
      <c r="K31" s="224">
        <v>997</v>
      </c>
      <c r="L31" s="224">
        <v>1115</v>
      </c>
      <c r="M31" s="224">
        <v>997</v>
      </c>
      <c r="N31" s="224">
        <v>1115</v>
      </c>
      <c r="O31" s="224">
        <v>3</v>
      </c>
      <c r="P31" s="224">
        <v>16</v>
      </c>
      <c r="Q31" s="224">
        <v>489</v>
      </c>
      <c r="R31" s="224">
        <v>518</v>
      </c>
      <c r="S31" s="224">
        <v>228</v>
      </c>
      <c r="T31" s="224">
        <v>369</v>
      </c>
      <c r="U31" s="224">
        <v>50</v>
      </c>
      <c r="V31" s="224">
        <v>59</v>
      </c>
      <c r="W31" s="224">
        <v>211</v>
      </c>
      <c r="X31" s="224">
        <v>90</v>
      </c>
      <c r="Y31" s="224"/>
      <c r="Z31" s="224"/>
      <c r="AA31" s="224"/>
      <c r="AB31" s="224"/>
      <c r="AC31" s="224"/>
      <c r="AD31" s="224"/>
      <c r="AE31" s="224">
        <v>316</v>
      </c>
      <c r="AF31" s="224">
        <v>500</v>
      </c>
      <c r="AG31" s="224">
        <v>232</v>
      </c>
      <c r="AH31" s="224">
        <v>404</v>
      </c>
      <c r="AI31" s="224"/>
      <c r="AJ31" s="224">
        <v>4</v>
      </c>
      <c r="AK31" s="224">
        <v>84</v>
      </c>
      <c r="AL31" s="224">
        <v>92</v>
      </c>
      <c r="AM31" s="224"/>
      <c r="AN31" s="224"/>
      <c r="AO31" s="224"/>
      <c r="AP31" s="224"/>
      <c r="AQ31" s="224">
        <v>374</v>
      </c>
      <c r="AR31" s="224">
        <v>366</v>
      </c>
      <c r="AS31" s="224">
        <v>239</v>
      </c>
      <c r="AT31" s="224">
        <v>235</v>
      </c>
      <c r="AU31" s="224">
        <v>135</v>
      </c>
      <c r="AV31" s="224">
        <v>131</v>
      </c>
      <c r="AW31" s="224"/>
      <c r="AX31" s="224"/>
    </row>
    <row r="32" spans="1:1010" ht="31.5" x14ac:dyDescent="0.2">
      <c r="A32" s="17">
        <f t="shared" si="0"/>
        <v>21</v>
      </c>
      <c r="B32" s="210" t="s">
        <v>205</v>
      </c>
      <c r="C32" s="207">
        <v>201</v>
      </c>
      <c r="D32" s="150">
        <v>220</v>
      </c>
      <c r="E32" s="150">
        <v>176</v>
      </c>
      <c r="F32" s="152">
        <v>134</v>
      </c>
      <c r="G32" s="152">
        <v>81</v>
      </c>
      <c r="H32" s="152">
        <v>70</v>
      </c>
      <c r="I32" s="152">
        <v>52</v>
      </c>
      <c r="J32" s="152">
        <v>44</v>
      </c>
      <c r="K32" s="152">
        <v>588</v>
      </c>
      <c r="L32" s="152">
        <v>493</v>
      </c>
      <c r="M32" s="152">
        <v>506</v>
      </c>
      <c r="N32" s="152">
        <v>330</v>
      </c>
      <c r="O32" s="152">
        <v>12</v>
      </c>
      <c r="P32" s="152">
        <v>28</v>
      </c>
      <c r="Q32" s="152">
        <v>267</v>
      </c>
      <c r="R32" s="152">
        <v>173</v>
      </c>
      <c r="S32" s="152">
        <v>143</v>
      </c>
      <c r="T32" s="152">
        <v>66</v>
      </c>
      <c r="U32" s="152">
        <v>17</v>
      </c>
      <c r="V32" s="152">
        <v>15</v>
      </c>
      <c r="W32" s="152">
        <v>94</v>
      </c>
      <c r="X32" s="152">
        <v>86</v>
      </c>
      <c r="Y32" s="152">
        <v>15</v>
      </c>
      <c r="Z32" s="152">
        <v>20</v>
      </c>
      <c r="AA32" s="152"/>
      <c r="AB32" s="152"/>
      <c r="AC32" s="152"/>
      <c r="AD32" s="152"/>
      <c r="AE32" s="152">
        <v>448</v>
      </c>
      <c r="AF32" s="152">
        <v>387</v>
      </c>
      <c r="AG32" s="152">
        <v>207</v>
      </c>
      <c r="AH32" s="152">
        <v>132</v>
      </c>
      <c r="AI32" s="152"/>
      <c r="AJ32" s="152">
        <v>12</v>
      </c>
      <c r="AK32" s="152">
        <v>177</v>
      </c>
      <c r="AL32" s="152">
        <v>231</v>
      </c>
      <c r="AM32" s="152">
        <v>15</v>
      </c>
      <c r="AN32" s="152">
        <v>12</v>
      </c>
      <c r="AO32" s="152"/>
      <c r="AP32" s="152"/>
      <c r="AQ32" s="152">
        <v>158</v>
      </c>
      <c r="AR32" s="152">
        <v>124</v>
      </c>
      <c r="AS32" s="152">
        <v>82</v>
      </c>
      <c r="AT32" s="152">
        <v>78</v>
      </c>
      <c r="AU32" s="152">
        <v>56</v>
      </c>
      <c r="AV32" s="152">
        <v>41</v>
      </c>
      <c r="AW32" s="152">
        <v>20</v>
      </c>
      <c r="AX32" s="152">
        <v>5</v>
      </c>
    </row>
    <row r="33" spans="1:50" ht="30" x14ac:dyDescent="0.25">
      <c r="A33" s="229">
        <f t="shared" si="0"/>
        <v>22</v>
      </c>
      <c r="B33" s="144" t="s">
        <v>206</v>
      </c>
      <c r="C33" s="160">
        <v>99</v>
      </c>
      <c r="D33" s="150">
        <v>93</v>
      </c>
      <c r="E33" s="150">
        <v>90</v>
      </c>
      <c r="F33" s="152">
        <v>93</v>
      </c>
      <c r="G33" s="152">
        <v>10</v>
      </c>
      <c r="H33" s="152">
        <v>9</v>
      </c>
      <c r="I33" s="152">
        <v>10</v>
      </c>
      <c r="J33" s="152">
        <v>9</v>
      </c>
      <c r="K33" s="152">
        <v>413</v>
      </c>
      <c r="L33" s="152">
        <v>439</v>
      </c>
      <c r="M33" s="152">
        <v>391</v>
      </c>
      <c r="N33" s="152">
        <v>439</v>
      </c>
      <c r="O33" s="152"/>
      <c r="P33" s="152">
        <v>14</v>
      </c>
      <c r="Q33" s="152">
        <v>156</v>
      </c>
      <c r="R33" s="152">
        <v>234</v>
      </c>
      <c r="S33" s="152">
        <v>156</v>
      </c>
      <c r="T33" s="152">
        <v>174</v>
      </c>
      <c r="U33" s="152"/>
      <c r="V33" s="152"/>
      <c r="W33" s="152"/>
      <c r="X33" s="152">
        <v>60</v>
      </c>
      <c r="Y33" s="152"/>
      <c r="Z33" s="152"/>
      <c r="AA33" s="152"/>
      <c r="AB33" s="152"/>
      <c r="AC33" s="152"/>
      <c r="AD33" s="152"/>
      <c r="AE33" s="152">
        <v>219</v>
      </c>
      <c r="AF33" s="152">
        <v>193</v>
      </c>
      <c r="AG33" s="152">
        <v>217</v>
      </c>
      <c r="AH33" s="152">
        <v>193</v>
      </c>
      <c r="AI33" s="152"/>
      <c r="AJ33" s="152"/>
      <c r="AK33" s="152">
        <v>2</v>
      </c>
      <c r="AL33" s="152"/>
      <c r="AM33" s="152"/>
      <c r="AN33" s="152"/>
      <c r="AO33" s="152"/>
      <c r="AP33" s="152"/>
      <c r="AQ33" s="152">
        <v>153</v>
      </c>
      <c r="AR33" s="152">
        <v>148</v>
      </c>
      <c r="AS33" s="152">
        <v>85</v>
      </c>
      <c r="AT33" s="152">
        <v>115</v>
      </c>
      <c r="AU33" s="152">
        <v>68</v>
      </c>
      <c r="AV33" s="152">
        <v>33</v>
      </c>
      <c r="AW33" s="155"/>
      <c r="AX33" s="155"/>
    </row>
    <row r="34" spans="1:50" ht="15" x14ac:dyDescent="0.25">
      <c r="A34" s="229">
        <f t="shared" si="0"/>
        <v>23</v>
      </c>
      <c r="B34" s="144" t="s">
        <v>207</v>
      </c>
      <c r="C34" s="207">
        <v>421</v>
      </c>
      <c r="D34" s="175">
        <v>373</v>
      </c>
      <c r="E34" s="175">
        <v>381</v>
      </c>
      <c r="F34" s="176">
        <v>316</v>
      </c>
      <c r="G34" s="176">
        <v>93</v>
      </c>
      <c r="H34" s="176">
        <v>168</v>
      </c>
      <c r="I34" s="176">
        <v>93</v>
      </c>
      <c r="J34" s="176">
        <v>168</v>
      </c>
      <c r="K34" s="176">
        <v>895</v>
      </c>
      <c r="L34" s="176">
        <v>751</v>
      </c>
      <c r="M34" s="176">
        <v>695</v>
      </c>
      <c r="N34" s="176">
        <v>575</v>
      </c>
      <c r="O34" s="176">
        <v>209</v>
      </c>
      <c r="P34" s="176">
        <v>209</v>
      </c>
      <c r="Q34" s="176">
        <v>640</v>
      </c>
      <c r="R34" s="176">
        <v>652</v>
      </c>
      <c r="S34" s="176"/>
      <c r="T34" s="176"/>
      <c r="U34" s="176">
        <v>34</v>
      </c>
      <c r="V34" s="176">
        <v>39</v>
      </c>
      <c r="W34" s="176">
        <v>536</v>
      </c>
      <c r="X34" s="176">
        <v>546</v>
      </c>
      <c r="Y34" s="176">
        <v>70</v>
      </c>
      <c r="Z34" s="176">
        <v>67</v>
      </c>
      <c r="AA34" s="176"/>
      <c r="AB34" s="176"/>
      <c r="AC34" s="176">
        <v>37</v>
      </c>
      <c r="AD34" s="176">
        <v>76</v>
      </c>
      <c r="AE34" s="176">
        <v>747</v>
      </c>
      <c r="AF34" s="176">
        <v>639</v>
      </c>
      <c r="AG34" s="176"/>
      <c r="AH34" s="176"/>
      <c r="AI34" s="176">
        <v>21</v>
      </c>
      <c r="AJ34" s="176">
        <v>9</v>
      </c>
      <c r="AK34" s="176">
        <v>661</v>
      </c>
      <c r="AL34" s="176">
        <v>564</v>
      </c>
      <c r="AM34" s="176">
        <v>65</v>
      </c>
      <c r="AN34" s="176">
        <v>66</v>
      </c>
      <c r="AO34" s="176"/>
      <c r="AP34" s="176"/>
      <c r="AQ34" s="176">
        <v>528</v>
      </c>
      <c r="AR34" s="176">
        <v>486</v>
      </c>
      <c r="AS34" s="176">
        <v>318</v>
      </c>
      <c r="AT34" s="176">
        <v>271</v>
      </c>
      <c r="AU34" s="176">
        <v>184</v>
      </c>
      <c r="AV34" s="176">
        <v>197</v>
      </c>
      <c r="AW34" s="176">
        <v>26</v>
      </c>
      <c r="AX34" s="176">
        <v>18</v>
      </c>
    </row>
    <row r="35" spans="1:50" ht="30" x14ac:dyDescent="0.2">
      <c r="A35" s="17">
        <f t="shared" si="0"/>
        <v>24</v>
      </c>
      <c r="B35" s="144" t="s">
        <v>208</v>
      </c>
      <c r="C35" s="207">
        <v>226</v>
      </c>
      <c r="D35" s="150">
        <v>224</v>
      </c>
      <c r="E35" s="150">
        <v>219</v>
      </c>
      <c r="F35" s="152">
        <v>224</v>
      </c>
      <c r="G35" s="152">
        <v>11</v>
      </c>
      <c r="H35" s="152">
        <v>48</v>
      </c>
      <c r="I35" s="152">
        <v>11</v>
      </c>
      <c r="J35" s="152">
        <v>48</v>
      </c>
      <c r="K35" s="152">
        <v>509</v>
      </c>
      <c r="L35" s="152">
        <v>372</v>
      </c>
      <c r="M35" s="152">
        <v>490</v>
      </c>
      <c r="N35" s="152">
        <v>372</v>
      </c>
      <c r="O35" s="152"/>
      <c r="P35" s="152"/>
      <c r="Q35" s="152">
        <v>375</v>
      </c>
      <c r="R35" s="152">
        <v>306</v>
      </c>
      <c r="S35" s="152"/>
      <c r="T35" s="152">
        <v>2</v>
      </c>
      <c r="U35" s="152">
        <v>45</v>
      </c>
      <c r="V35" s="152">
        <v>49</v>
      </c>
      <c r="W35" s="152">
        <v>320</v>
      </c>
      <c r="X35" s="152">
        <v>255</v>
      </c>
      <c r="Y35" s="152"/>
      <c r="Z35" s="152"/>
      <c r="AA35" s="152"/>
      <c r="AB35" s="152"/>
      <c r="AC35" s="152"/>
      <c r="AD35" s="152"/>
      <c r="AE35" s="152">
        <v>500</v>
      </c>
      <c r="AF35" s="152">
        <v>268</v>
      </c>
      <c r="AG35" s="152"/>
      <c r="AH35" s="152"/>
      <c r="AI35" s="152">
        <v>5</v>
      </c>
      <c r="AJ35" s="152">
        <v>10</v>
      </c>
      <c r="AK35" s="152">
        <v>423</v>
      </c>
      <c r="AL35" s="152">
        <v>258</v>
      </c>
      <c r="AM35" s="152"/>
      <c r="AN35" s="152"/>
      <c r="AO35" s="152"/>
      <c r="AP35" s="152"/>
      <c r="AQ35" s="152">
        <v>294</v>
      </c>
      <c r="AR35" s="152">
        <v>269</v>
      </c>
      <c r="AS35" s="152">
        <v>199</v>
      </c>
      <c r="AT35" s="152">
        <v>187</v>
      </c>
      <c r="AU35" s="152">
        <v>95</v>
      </c>
      <c r="AV35" s="152">
        <v>82</v>
      </c>
      <c r="AW35" s="152"/>
      <c r="AX35" s="152"/>
    </row>
    <row r="36" spans="1:50" ht="15" x14ac:dyDescent="0.25">
      <c r="A36" s="17">
        <f t="shared" si="0"/>
        <v>25</v>
      </c>
      <c r="B36" s="144" t="s">
        <v>209</v>
      </c>
      <c r="C36" s="207">
        <v>80</v>
      </c>
      <c r="D36" s="175">
        <v>28</v>
      </c>
      <c r="E36" s="175">
        <v>71</v>
      </c>
      <c r="F36" s="176">
        <v>28</v>
      </c>
      <c r="G36" s="176">
        <v>12</v>
      </c>
      <c r="H36" s="176">
        <v>4</v>
      </c>
      <c r="I36" s="176">
        <v>7</v>
      </c>
      <c r="J36" s="176">
        <v>4</v>
      </c>
      <c r="K36" s="176">
        <v>231</v>
      </c>
      <c r="L36" s="176">
        <v>64</v>
      </c>
      <c r="M36" s="176">
        <v>231</v>
      </c>
      <c r="N36" s="176">
        <v>64</v>
      </c>
      <c r="O36" s="176"/>
      <c r="P36" s="176"/>
      <c r="Q36" s="176">
        <v>83</v>
      </c>
      <c r="R36" s="176">
        <v>20</v>
      </c>
      <c r="S36" s="176">
        <v>76</v>
      </c>
      <c r="T36" s="176"/>
      <c r="U36" s="176">
        <v>6</v>
      </c>
      <c r="V36" s="176">
        <v>8</v>
      </c>
      <c r="W36" s="176">
        <v>1</v>
      </c>
      <c r="X36" s="176">
        <v>12</v>
      </c>
      <c r="Y36" s="176"/>
      <c r="Z36" s="176"/>
      <c r="AA36" s="176"/>
      <c r="AB36" s="176"/>
      <c r="AC36" s="176"/>
      <c r="AD36" s="176"/>
      <c r="AE36" s="176">
        <v>168</v>
      </c>
      <c r="AF36" s="176">
        <v>27</v>
      </c>
      <c r="AG36" s="176">
        <v>144</v>
      </c>
      <c r="AH36" s="176"/>
      <c r="AI36" s="176">
        <v>1</v>
      </c>
      <c r="AJ36" s="176"/>
      <c r="AK36" s="176">
        <v>23</v>
      </c>
      <c r="AL36" s="176">
        <v>27</v>
      </c>
      <c r="AM36" s="176"/>
      <c r="AN36" s="176"/>
      <c r="AO36" s="176"/>
      <c r="AP36" s="176"/>
      <c r="AQ36" s="176">
        <v>80</v>
      </c>
      <c r="AR36" s="176">
        <v>12</v>
      </c>
      <c r="AS36" s="176">
        <v>51</v>
      </c>
      <c r="AT36" s="176">
        <v>7</v>
      </c>
      <c r="AU36" s="176">
        <v>29</v>
      </c>
      <c r="AV36" s="176">
        <v>5</v>
      </c>
      <c r="AW36" s="176"/>
      <c r="AX36" s="176"/>
    </row>
    <row r="37" spans="1:50" ht="15" x14ac:dyDescent="0.25">
      <c r="A37" s="17">
        <f t="shared" si="0"/>
        <v>26</v>
      </c>
      <c r="B37" s="144" t="s">
        <v>210</v>
      </c>
      <c r="C37" s="207">
        <v>193</v>
      </c>
      <c r="D37" s="175">
        <v>172</v>
      </c>
      <c r="E37" s="175">
        <v>128</v>
      </c>
      <c r="F37" s="176">
        <v>172</v>
      </c>
      <c r="G37" s="176">
        <v>50</v>
      </c>
      <c r="H37" s="176">
        <v>65</v>
      </c>
      <c r="I37" s="176">
        <v>50</v>
      </c>
      <c r="J37" s="176">
        <v>65</v>
      </c>
      <c r="K37" s="176">
        <v>580</v>
      </c>
      <c r="L37" s="176">
        <v>500</v>
      </c>
      <c r="M37" s="176">
        <v>558</v>
      </c>
      <c r="N37" s="176">
        <v>500</v>
      </c>
      <c r="O37" s="176">
        <v>7</v>
      </c>
      <c r="P37" s="176">
        <v>10</v>
      </c>
      <c r="Q37" s="176">
        <v>294</v>
      </c>
      <c r="R37" s="176">
        <v>262</v>
      </c>
      <c r="S37" s="176">
        <v>63</v>
      </c>
      <c r="T37" s="176">
        <v>43</v>
      </c>
      <c r="U37" s="176">
        <v>11</v>
      </c>
      <c r="V37" s="176">
        <v>10</v>
      </c>
      <c r="W37" s="176">
        <v>220</v>
      </c>
      <c r="X37" s="176">
        <v>209</v>
      </c>
      <c r="Y37" s="176"/>
      <c r="Z37" s="176"/>
      <c r="AA37" s="176"/>
      <c r="AB37" s="176"/>
      <c r="AC37" s="176"/>
      <c r="AD37" s="176"/>
      <c r="AE37" s="176">
        <v>244</v>
      </c>
      <c r="AF37" s="176">
        <v>256</v>
      </c>
      <c r="AG37" s="176">
        <v>112</v>
      </c>
      <c r="AH37" s="176">
        <v>118</v>
      </c>
      <c r="AI37" s="176">
        <v>9</v>
      </c>
      <c r="AJ37" s="176">
        <v>11</v>
      </c>
      <c r="AK37" s="176">
        <v>123</v>
      </c>
      <c r="AL37" s="176">
        <v>127</v>
      </c>
      <c r="AM37" s="176"/>
      <c r="AN37" s="176"/>
      <c r="AO37" s="176"/>
      <c r="AP37" s="176"/>
      <c r="AQ37" s="176">
        <v>147</v>
      </c>
      <c r="AR37" s="176">
        <v>125</v>
      </c>
      <c r="AS37" s="176">
        <v>98</v>
      </c>
      <c r="AT37" s="176">
        <v>79</v>
      </c>
      <c r="AU37" s="176">
        <v>49</v>
      </c>
      <c r="AV37" s="176">
        <v>45</v>
      </c>
      <c r="AW37" s="176"/>
      <c r="AX37" s="176">
        <v>1</v>
      </c>
    </row>
    <row r="38" spans="1:50" ht="30" x14ac:dyDescent="0.25">
      <c r="A38" s="17">
        <f t="shared" si="0"/>
        <v>27</v>
      </c>
      <c r="B38" s="144" t="s">
        <v>211</v>
      </c>
      <c r="C38" s="246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</row>
    <row r="39" spans="1:50" ht="15" x14ac:dyDescent="0.25">
      <c r="A39" s="229">
        <f t="shared" si="0"/>
        <v>28</v>
      </c>
      <c r="B39" s="144" t="s">
        <v>212</v>
      </c>
      <c r="C39" s="207">
        <v>98</v>
      </c>
      <c r="D39" s="175">
        <v>118</v>
      </c>
      <c r="E39" s="175">
        <v>87</v>
      </c>
      <c r="F39" s="176">
        <v>114</v>
      </c>
      <c r="G39" s="176">
        <v>34</v>
      </c>
      <c r="H39" s="176">
        <v>57</v>
      </c>
      <c r="I39" s="176">
        <v>34</v>
      </c>
      <c r="J39" s="176">
        <v>55</v>
      </c>
      <c r="K39" s="176">
        <v>298</v>
      </c>
      <c r="L39" s="176">
        <v>334</v>
      </c>
      <c r="M39" s="176">
        <v>276</v>
      </c>
      <c r="N39" s="176">
        <v>328</v>
      </c>
      <c r="O39" s="176">
        <v>4</v>
      </c>
      <c r="P39" s="176">
        <v>1</v>
      </c>
      <c r="Q39" s="176">
        <v>87</v>
      </c>
      <c r="R39" s="176">
        <v>93</v>
      </c>
      <c r="S39" s="176"/>
      <c r="T39" s="176"/>
      <c r="U39" s="176">
        <v>17</v>
      </c>
      <c r="V39" s="176">
        <v>10</v>
      </c>
      <c r="W39" s="176">
        <v>70</v>
      </c>
      <c r="X39" s="176">
        <v>83</v>
      </c>
      <c r="Y39" s="176"/>
      <c r="Z39" s="176"/>
      <c r="AA39" s="176"/>
      <c r="AB39" s="176"/>
      <c r="AC39" s="176"/>
      <c r="AD39" s="176"/>
      <c r="AE39" s="176">
        <v>280</v>
      </c>
      <c r="AF39" s="176">
        <v>281</v>
      </c>
      <c r="AG39" s="176"/>
      <c r="AH39" s="176"/>
      <c r="AI39" s="176">
        <v>8</v>
      </c>
      <c r="AJ39" s="176">
        <v>2</v>
      </c>
      <c r="AK39" s="176">
        <v>272</v>
      </c>
      <c r="AL39" s="176">
        <v>279</v>
      </c>
      <c r="AM39" s="176"/>
      <c r="AN39" s="176"/>
      <c r="AO39" s="176"/>
      <c r="AP39" s="176"/>
      <c r="AQ39" s="176">
        <v>108</v>
      </c>
      <c r="AR39" s="176">
        <v>141</v>
      </c>
      <c r="AS39" s="176">
        <v>54</v>
      </c>
      <c r="AT39" s="176">
        <v>50</v>
      </c>
      <c r="AU39" s="176">
        <v>40</v>
      </c>
      <c r="AV39" s="176">
        <v>49</v>
      </c>
      <c r="AW39" s="176">
        <v>14</v>
      </c>
      <c r="AX39" s="176">
        <v>42</v>
      </c>
    </row>
    <row r="40" spans="1:50" ht="30" x14ac:dyDescent="0.25">
      <c r="A40" s="17">
        <f t="shared" si="0"/>
        <v>29</v>
      </c>
      <c r="B40" s="158" t="s">
        <v>213</v>
      </c>
      <c r="C40" s="246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</row>
    <row r="41" spans="1:50" ht="15" x14ac:dyDescent="0.25">
      <c r="A41" s="17">
        <f t="shared" si="0"/>
        <v>30</v>
      </c>
      <c r="B41" s="144" t="s">
        <v>214</v>
      </c>
      <c r="C41" s="246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</row>
    <row r="42" spans="1:50" ht="15" x14ac:dyDescent="0.25">
      <c r="A42" s="17">
        <f t="shared" si="0"/>
        <v>31</v>
      </c>
      <c r="B42" s="144" t="s">
        <v>215</v>
      </c>
      <c r="C42" s="246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</row>
    <row r="43" spans="1:50" ht="15" x14ac:dyDescent="0.25">
      <c r="A43" s="17">
        <f t="shared" si="0"/>
        <v>32</v>
      </c>
      <c r="B43" s="135" t="s">
        <v>216</v>
      </c>
      <c r="C43" s="246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</row>
    <row r="44" spans="1:50" ht="30" x14ac:dyDescent="0.25">
      <c r="A44" s="17">
        <f t="shared" si="0"/>
        <v>33</v>
      </c>
      <c r="B44" s="135" t="s">
        <v>217</v>
      </c>
      <c r="C44" s="246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</row>
    <row r="45" spans="1:50" ht="15" x14ac:dyDescent="0.25">
      <c r="A45" s="17">
        <f t="shared" si="0"/>
        <v>34</v>
      </c>
      <c r="B45" s="144" t="s">
        <v>218</v>
      </c>
      <c r="C45" s="246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</row>
    <row r="46" spans="1:50" ht="30" x14ac:dyDescent="0.25">
      <c r="A46" s="17">
        <f t="shared" si="0"/>
        <v>35</v>
      </c>
      <c r="B46" s="144" t="s">
        <v>219</v>
      </c>
      <c r="C46" s="246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</row>
    <row r="47" spans="1:50" ht="25.5" x14ac:dyDescent="0.25">
      <c r="A47" s="17">
        <f t="shared" si="0"/>
        <v>36</v>
      </c>
      <c r="B47" s="194" t="s">
        <v>220</v>
      </c>
      <c r="C47" s="246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</row>
    <row r="48" spans="1:50" ht="30" x14ac:dyDescent="0.25">
      <c r="A48" s="17">
        <f t="shared" si="0"/>
        <v>37</v>
      </c>
      <c r="B48" s="135" t="s">
        <v>221</v>
      </c>
      <c r="C48" s="246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</row>
    <row r="49" spans="1:50" ht="45" x14ac:dyDescent="0.25">
      <c r="A49" s="17">
        <f t="shared" si="0"/>
        <v>38</v>
      </c>
      <c r="B49" s="144" t="s">
        <v>222</v>
      </c>
      <c r="C49" s="246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</row>
    <row r="50" spans="1:50" ht="31.5" x14ac:dyDescent="0.25">
      <c r="A50" s="17">
        <f t="shared" si="0"/>
        <v>39</v>
      </c>
      <c r="B50" s="210" t="s">
        <v>223</v>
      </c>
      <c r="C50" s="246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</row>
    <row r="51" spans="1:50" ht="15" x14ac:dyDescent="0.25">
      <c r="A51" s="17">
        <f t="shared" si="0"/>
        <v>40</v>
      </c>
      <c r="B51" s="144" t="s">
        <v>224</v>
      </c>
      <c r="C51" s="246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</row>
    <row r="52" spans="1:50" ht="30" x14ac:dyDescent="0.25">
      <c r="A52" s="17">
        <f t="shared" si="0"/>
        <v>41</v>
      </c>
      <c r="B52" s="144" t="s">
        <v>225</v>
      </c>
      <c r="C52" s="246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</row>
    <row r="53" spans="1:50" ht="30" x14ac:dyDescent="0.25">
      <c r="A53" s="17">
        <f t="shared" si="0"/>
        <v>42</v>
      </c>
      <c r="B53" s="144" t="s">
        <v>226</v>
      </c>
      <c r="C53" s="195">
        <v>33</v>
      </c>
      <c r="D53" s="175">
        <v>45</v>
      </c>
      <c r="E53" s="175">
        <v>33</v>
      </c>
      <c r="F53" s="176">
        <v>45</v>
      </c>
      <c r="G53" s="176">
        <v>0</v>
      </c>
      <c r="H53" s="176">
        <v>3</v>
      </c>
      <c r="I53" s="176">
        <v>0</v>
      </c>
      <c r="J53" s="176">
        <v>3</v>
      </c>
      <c r="K53" s="176">
        <v>155</v>
      </c>
      <c r="L53" s="176">
        <v>138</v>
      </c>
      <c r="M53" s="176">
        <v>155</v>
      </c>
      <c r="N53" s="176">
        <v>138</v>
      </c>
      <c r="O53" s="176">
        <v>2</v>
      </c>
      <c r="P53" s="176">
        <v>1</v>
      </c>
      <c r="Q53" s="176">
        <v>80</v>
      </c>
      <c r="R53" s="176">
        <v>59</v>
      </c>
      <c r="S53" s="176">
        <v>80</v>
      </c>
      <c r="T53" s="176">
        <v>49</v>
      </c>
      <c r="U53" s="176">
        <v>0</v>
      </c>
      <c r="V53" s="176">
        <v>10</v>
      </c>
      <c r="W53" s="176"/>
      <c r="X53" s="176"/>
      <c r="Y53" s="176"/>
      <c r="Z53" s="176"/>
      <c r="AA53" s="176"/>
      <c r="AB53" s="176"/>
      <c r="AC53" s="176"/>
      <c r="AD53" s="176"/>
      <c r="AE53" s="176">
        <v>54</v>
      </c>
      <c r="AF53" s="176">
        <v>48</v>
      </c>
      <c r="AG53" s="176">
        <v>48</v>
      </c>
      <c r="AH53" s="176">
        <v>46</v>
      </c>
      <c r="AI53" s="176"/>
      <c r="AJ53" s="176"/>
      <c r="AK53" s="176">
        <v>6</v>
      </c>
      <c r="AL53" s="176">
        <v>2</v>
      </c>
      <c r="AM53" s="176"/>
      <c r="AN53" s="176"/>
      <c r="AO53" s="176"/>
      <c r="AP53" s="176"/>
      <c r="AQ53" s="176">
        <v>54</v>
      </c>
      <c r="AR53" s="176">
        <v>61</v>
      </c>
      <c r="AS53" s="176">
        <v>34</v>
      </c>
      <c r="AT53" s="176">
        <v>39</v>
      </c>
      <c r="AU53" s="176">
        <v>20</v>
      </c>
      <c r="AV53" s="176">
        <v>22</v>
      </c>
      <c r="AW53" s="176"/>
      <c r="AX53" s="176"/>
    </row>
    <row r="54" spans="1:50" ht="15" x14ac:dyDescent="0.25">
      <c r="A54" s="17">
        <f t="shared" si="0"/>
        <v>43</v>
      </c>
      <c r="B54" s="144" t="s">
        <v>227</v>
      </c>
      <c r="C54" s="246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</row>
    <row r="55" spans="1:50" ht="30" x14ac:dyDescent="0.2">
      <c r="A55" s="17">
        <f t="shared" si="0"/>
        <v>44</v>
      </c>
      <c r="B55" s="144" t="s">
        <v>228</v>
      </c>
      <c r="C55" s="207">
        <v>143</v>
      </c>
      <c r="D55" s="150">
        <v>156</v>
      </c>
      <c r="E55" s="150">
        <v>143</v>
      </c>
      <c r="F55" s="152">
        <v>156</v>
      </c>
      <c r="G55" s="152">
        <v>40</v>
      </c>
      <c r="H55" s="152">
        <v>41</v>
      </c>
      <c r="I55" s="152">
        <v>40</v>
      </c>
      <c r="J55" s="152">
        <v>41</v>
      </c>
      <c r="K55" s="152">
        <v>201</v>
      </c>
      <c r="L55" s="152">
        <v>201</v>
      </c>
      <c r="M55" s="152">
        <v>201</v>
      </c>
      <c r="N55" s="152">
        <v>201</v>
      </c>
      <c r="O55" s="152"/>
      <c r="P55" s="152"/>
      <c r="Q55" s="152">
        <v>143</v>
      </c>
      <c r="R55" s="152">
        <v>182</v>
      </c>
      <c r="S55" s="152">
        <v>112</v>
      </c>
      <c r="T55" s="152">
        <v>166</v>
      </c>
      <c r="U55" s="152">
        <v>31</v>
      </c>
      <c r="V55" s="152">
        <v>16</v>
      </c>
      <c r="W55" s="152"/>
      <c r="X55" s="152"/>
      <c r="Y55" s="152"/>
      <c r="Z55" s="152"/>
      <c r="AA55" s="152"/>
      <c r="AB55" s="152"/>
      <c r="AC55" s="152"/>
      <c r="AD55" s="152"/>
      <c r="AE55" s="152">
        <v>183</v>
      </c>
      <c r="AF55" s="152">
        <v>132</v>
      </c>
      <c r="AG55" s="152">
        <v>149</v>
      </c>
      <c r="AH55" s="152">
        <v>104</v>
      </c>
      <c r="AI55" s="152">
        <v>34</v>
      </c>
      <c r="AJ55" s="152">
        <v>23</v>
      </c>
      <c r="AK55" s="152"/>
      <c r="AL55" s="152">
        <v>5</v>
      </c>
      <c r="AM55" s="152"/>
      <c r="AN55" s="152"/>
      <c r="AO55" s="152"/>
      <c r="AP55" s="152"/>
      <c r="AQ55" s="152">
        <v>161</v>
      </c>
      <c r="AR55" s="152">
        <v>162</v>
      </c>
      <c r="AS55" s="152">
        <v>103</v>
      </c>
      <c r="AT55" s="152">
        <v>107</v>
      </c>
      <c r="AU55" s="152">
        <v>58</v>
      </c>
      <c r="AV55" s="152">
        <v>55</v>
      </c>
      <c r="AW55" s="152"/>
      <c r="AX55" s="152"/>
    </row>
    <row r="56" spans="1:50" ht="15" x14ac:dyDescent="0.25">
      <c r="A56" s="17">
        <f t="shared" si="0"/>
        <v>45</v>
      </c>
      <c r="B56" s="158" t="s">
        <v>229</v>
      </c>
      <c r="C56" s="246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5"/>
      <c r="AW56" s="155"/>
      <c r="AX56" s="155"/>
    </row>
    <row r="57" spans="1:50" ht="30" x14ac:dyDescent="0.25">
      <c r="A57" s="17">
        <f t="shared" si="0"/>
        <v>46</v>
      </c>
      <c r="B57" s="135" t="s">
        <v>230</v>
      </c>
      <c r="C57" s="246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  <c r="AN57" s="155"/>
      <c r="AO57" s="155"/>
      <c r="AP57" s="155"/>
      <c r="AQ57" s="155"/>
      <c r="AR57" s="155"/>
      <c r="AS57" s="155"/>
      <c r="AT57" s="155"/>
      <c r="AU57" s="155"/>
      <c r="AV57" s="155"/>
      <c r="AW57" s="155"/>
      <c r="AX57" s="155"/>
    </row>
    <row r="58" spans="1:50" ht="45" x14ac:dyDescent="0.25">
      <c r="A58" s="17">
        <f t="shared" si="0"/>
        <v>47</v>
      </c>
      <c r="B58" s="142" t="s">
        <v>298</v>
      </c>
      <c r="C58" s="246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</row>
    <row r="59" spans="1:50" ht="30" x14ac:dyDescent="0.25">
      <c r="A59" s="17">
        <f t="shared" si="0"/>
        <v>48</v>
      </c>
      <c r="B59" s="158" t="s">
        <v>231</v>
      </c>
      <c r="C59" s="246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</row>
    <row r="60" spans="1:50" ht="30" x14ac:dyDescent="0.25">
      <c r="A60" s="17">
        <f t="shared" si="0"/>
        <v>49</v>
      </c>
      <c r="B60" s="144" t="s">
        <v>232</v>
      </c>
      <c r="C60" s="246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</row>
    <row r="61" spans="1:50" ht="30" x14ac:dyDescent="0.25">
      <c r="A61" s="17">
        <f t="shared" si="0"/>
        <v>50</v>
      </c>
      <c r="B61" s="144" t="s">
        <v>233</v>
      </c>
      <c r="C61" s="246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5"/>
      <c r="AV61" s="155"/>
      <c r="AW61" s="155"/>
      <c r="AX61" s="155"/>
    </row>
    <row r="62" spans="1:50" s="9" customFormat="1" ht="45" x14ac:dyDescent="0.25">
      <c r="A62" s="17">
        <v>53</v>
      </c>
      <c r="B62" s="143" t="s">
        <v>237</v>
      </c>
      <c r="C62" s="246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  <c r="AN62" s="155"/>
      <c r="AO62" s="155"/>
      <c r="AP62" s="155"/>
      <c r="AQ62" s="155"/>
      <c r="AR62" s="155"/>
      <c r="AS62" s="155"/>
      <c r="AT62" s="155"/>
      <c r="AU62" s="155"/>
      <c r="AV62" s="155"/>
      <c r="AW62" s="155"/>
      <c r="AX62" s="155"/>
    </row>
    <row r="63" spans="1:50" ht="28.5" x14ac:dyDescent="0.25">
      <c r="A63" s="140"/>
      <c r="B63" s="136" t="s">
        <v>234</v>
      </c>
      <c r="C63" s="257">
        <f>SUM(C27:C62)</f>
        <v>3233</v>
      </c>
      <c r="D63" s="257">
        <f t="shared" ref="D63:AX63" si="2">SUM(D27:D62)</f>
        <v>3441</v>
      </c>
      <c r="E63" s="257">
        <f t="shared" si="2"/>
        <v>2481</v>
      </c>
      <c r="F63" s="257">
        <f t="shared" si="2"/>
        <v>2628</v>
      </c>
      <c r="G63" s="257">
        <f t="shared" si="2"/>
        <v>652</v>
      </c>
      <c r="H63" s="257">
        <f t="shared" si="2"/>
        <v>799</v>
      </c>
      <c r="I63" s="257">
        <f t="shared" si="2"/>
        <v>587</v>
      </c>
      <c r="J63" s="257">
        <f t="shared" si="2"/>
        <v>748</v>
      </c>
      <c r="K63" s="257">
        <f t="shared" si="2"/>
        <v>10106</v>
      </c>
      <c r="L63" s="257">
        <f t="shared" si="2"/>
        <v>9658</v>
      </c>
      <c r="M63" s="257">
        <f t="shared" si="2"/>
        <v>7976</v>
      </c>
      <c r="N63" s="257">
        <f t="shared" si="2"/>
        <v>7610</v>
      </c>
      <c r="O63" s="257">
        <f t="shared" si="2"/>
        <v>1075</v>
      </c>
      <c r="P63" s="257">
        <f t="shared" si="2"/>
        <v>966</v>
      </c>
      <c r="Q63" s="257">
        <f t="shared" si="2"/>
        <v>5094</v>
      </c>
      <c r="R63" s="257">
        <f t="shared" si="2"/>
        <v>4682</v>
      </c>
      <c r="S63" s="257">
        <f t="shared" si="2"/>
        <v>865</v>
      </c>
      <c r="T63" s="257">
        <f t="shared" si="2"/>
        <v>870</v>
      </c>
      <c r="U63" s="257">
        <f t="shared" si="2"/>
        <v>548</v>
      </c>
      <c r="V63" s="257">
        <f t="shared" si="2"/>
        <v>619</v>
      </c>
      <c r="W63" s="257">
        <f t="shared" si="2"/>
        <v>2831</v>
      </c>
      <c r="X63" s="257">
        <f t="shared" si="2"/>
        <v>2663</v>
      </c>
      <c r="Y63" s="257">
        <f t="shared" si="2"/>
        <v>697</v>
      </c>
      <c r="Z63" s="257">
        <f t="shared" si="2"/>
        <v>544</v>
      </c>
      <c r="AA63" s="257">
        <f t="shared" si="2"/>
        <v>0</v>
      </c>
      <c r="AB63" s="257">
        <f t="shared" si="2"/>
        <v>0</v>
      </c>
      <c r="AC63" s="257">
        <f t="shared" si="2"/>
        <v>37</v>
      </c>
      <c r="AD63" s="257">
        <f t="shared" si="2"/>
        <v>84</v>
      </c>
      <c r="AE63" s="257">
        <f t="shared" si="2"/>
        <v>6974</v>
      </c>
      <c r="AF63" s="257">
        <f t="shared" si="2"/>
        <v>6424</v>
      </c>
      <c r="AG63" s="257">
        <f t="shared" si="2"/>
        <v>1109</v>
      </c>
      <c r="AH63" s="257">
        <f t="shared" si="2"/>
        <v>997</v>
      </c>
      <c r="AI63" s="257">
        <f t="shared" si="2"/>
        <v>711</v>
      </c>
      <c r="AJ63" s="257">
        <f t="shared" si="2"/>
        <v>731</v>
      </c>
      <c r="AK63" s="257">
        <f t="shared" si="2"/>
        <v>3970</v>
      </c>
      <c r="AL63" s="257">
        <f t="shared" si="2"/>
        <v>3856</v>
      </c>
      <c r="AM63" s="257">
        <f t="shared" si="2"/>
        <v>849</v>
      </c>
      <c r="AN63" s="257">
        <f t="shared" si="2"/>
        <v>840</v>
      </c>
      <c r="AO63" s="257">
        <f t="shared" si="2"/>
        <v>0</v>
      </c>
      <c r="AP63" s="257">
        <f t="shared" si="2"/>
        <v>0</v>
      </c>
      <c r="AQ63" s="257">
        <f t="shared" si="2"/>
        <v>3447</v>
      </c>
      <c r="AR63" s="257">
        <f t="shared" si="2"/>
        <v>3350</v>
      </c>
      <c r="AS63" s="257">
        <f t="shared" si="2"/>
        <v>2047</v>
      </c>
      <c r="AT63" s="257">
        <f t="shared" si="2"/>
        <v>2069</v>
      </c>
      <c r="AU63" s="257">
        <f t="shared" si="2"/>
        <v>1176</v>
      </c>
      <c r="AV63" s="257">
        <f t="shared" si="2"/>
        <v>1087</v>
      </c>
      <c r="AW63" s="257">
        <f t="shared" si="2"/>
        <v>224</v>
      </c>
      <c r="AX63" s="257">
        <f t="shared" si="2"/>
        <v>194</v>
      </c>
    </row>
    <row r="64" spans="1:50" ht="15" x14ac:dyDescent="0.25">
      <c r="A64" s="141"/>
      <c r="B64" s="137" t="s">
        <v>235</v>
      </c>
      <c r="C64" s="188">
        <f>C63+C26</f>
        <v>18802</v>
      </c>
      <c r="D64" s="188">
        <f t="shared" ref="D64:AX64" si="3">D63+D26</f>
        <v>18762</v>
      </c>
      <c r="E64" s="188">
        <f t="shared" si="3"/>
        <v>13128</v>
      </c>
      <c r="F64" s="188">
        <f t="shared" si="3"/>
        <v>12618</v>
      </c>
      <c r="G64" s="188">
        <f t="shared" si="3"/>
        <v>9481</v>
      </c>
      <c r="H64" s="188">
        <f t="shared" si="3"/>
        <v>9807</v>
      </c>
      <c r="I64" s="188">
        <f t="shared" si="3"/>
        <v>7630</v>
      </c>
      <c r="J64" s="188">
        <f t="shared" si="3"/>
        <v>8203</v>
      </c>
      <c r="K64" s="188">
        <f t="shared" si="3"/>
        <v>60237</v>
      </c>
      <c r="L64" s="188">
        <f t="shared" si="3"/>
        <v>65469</v>
      </c>
      <c r="M64" s="188">
        <f t="shared" si="3"/>
        <v>46040</v>
      </c>
      <c r="N64" s="188">
        <f t="shared" si="3"/>
        <v>49039</v>
      </c>
      <c r="O64" s="188">
        <f t="shared" si="3"/>
        <v>6053</v>
      </c>
      <c r="P64" s="188">
        <f t="shared" si="3"/>
        <v>5801</v>
      </c>
      <c r="Q64" s="188">
        <f t="shared" si="3"/>
        <v>26194</v>
      </c>
      <c r="R64" s="188">
        <f t="shared" si="3"/>
        <v>28936</v>
      </c>
      <c r="S64" s="188">
        <f t="shared" si="3"/>
        <v>2338</v>
      </c>
      <c r="T64" s="188">
        <f t="shared" si="3"/>
        <v>2081</v>
      </c>
      <c r="U64" s="188">
        <f t="shared" si="3"/>
        <v>1368</v>
      </c>
      <c r="V64" s="188">
        <f t="shared" si="3"/>
        <v>2142</v>
      </c>
      <c r="W64" s="188">
        <f t="shared" si="3"/>
        <v>17184</v>
      </c>
      <c r="X64" s="188">
        <f t="shared" si="3"/>
        <v>18777</v>
      </c>
      <c r="Y64" s="188">
        <f t="shared" si="3"/>
        <v>5017</v>
      </c>
      <c r="Z64" s="188">
        <f t="shared" si="3"/>
        <v>5664</v>
      </c>
      <c r="AA64" s="188">
        <f t="shared" si="3"/>
        <v>195</v>
      </c>
      <c r="AB64" s="188">
        <f t="shared" si="3"/>
        <v>336</v>
      </c>
      <c r="AC64" s="188">
        <f t="shared" si="3"/>
        <v>914</v>
      </c>
      <c r="AD64" s="188">
        <f t="shared" si="3"/>
        <v>933</v>
      </c>
      <c r="AE64" s="188">
        <f t="shared" si="3"/>
        <v>32092</v>
      </c>
      <c r="AF64" s="188">
        <f t="shared" si="3"/>
        <v>29225</v>
      </c>
      <c r="AG64" s="188">
        <f t="shared" si="3"/>
        <v>3617</v>
      </c>
      <c r="AH64" s="188">
        <f t="shared" si="3"/>
        <v>2931</v>
      </c>
      <c r="AI64" s="188">
        <f t="shared" si="3"/>
        <v>1526</v>
      </c>
      <c r="AJ64" s="188">
        <f t="shared" si="3"/>
        <v>1518</v>
      </c>
      <c r="AK64" s="188">
        <f t="shared" si="3"/>
        <v>22059</v>
      </c>
      <c r="AL64" s="188">
        <f t="shared" si="3"/>
        <v>19980</v>
      </c>
      <c r="AM64" s="188">
        <f t="shared" si="3"/>
        <v>4668</v>
      </c>
      <c r="AN64" s="188">
        <f t="shared" si="3"/>
        <v>4732</v>
      </c>
      <c r="AO64" s="188">
        <f t="shared" si="3"/>
        <v>26</v>
      </c>
      <c r="AP64" s="188">
        <f t="shared" si="3"/>
        <v>76</v>
      </c>
      <c r="AQ64" s="188">
        <f t="shared" si="3"/>
        <v>19249</v>
      </c>
      <c r="AR64" s="188">
        <f t="shared" si="3"/>
        <v>18485</v>
      </c>
      <c r="AS64" s="188">
        <f t="shared" si="3"/>
        <v>10691</v>
      </c>
      <c r="AT64" s="188">
        <f t="shared" si="3"/>
        <v>9985</v>
      </c>
      <c r="AU64" s="188">
        <f t="shared" si="3"/>
        <v>5250</v>
      </c>
      <c r="AV64" s="188">
        <f t="shared" si="3"/>
        <v>5425</v>
      </c>
      <c r="AW64" s="188">
        <f t="shared" si="3"/>
        <v>3308</v>
      </c>
      <c r="AX64" s="188">
        <f t="shared" si="3"/>
        <v>3075</v>
      </c>
    </row>
    <row r="65" spans="2:10" x14ac:dyDescent="0.2">
      <c r="B65" s="77" t="s">
        <v>314</v>
      </c>
      <c r="E65" s="9">
        <v>13047</v>
      </c>
      <c r="F65" s="4">
        <v>11944</v>
      </c>
      <c r="I65" s="9">
        <v>9439</v>
      </c>
      <c r="J65" s="9">
        <v>9278</v>
      </c>
    </row>
  </sheetData>
  <mergeCells count="38">
    <mergeCell ref="AQ6:AX6"/>
    <mergeCell ref="AQ7:AR9"/>
    <mergeCell ref="AS9:AT9"/>
    <mergeCell ref="AS8:AV8"/>
    <mergeCell ref="AS7:AX7"/>
    <mergeCell ref="AU9:AV9"/>
    <mergeCell ref="AW8:AX9"/>
    <mergeCell ref="AC6:AD9"/>
    <mergeCell ref="AE7:AF9"/>
    <mergeCell ref="AE6:AP6"/>
    <mergeCell ref="AG9:AH9"/>
    <mergeCell ref="AG7:AP8"/>
    <mergeCell ref="AI9:AJ9"/>
    <mergeCell ref="AK9:AL9"/>
    <mergeCell ref="AM9:AN9"/>
    <mergeCell ref="AO9:AP9"/>
    <mergeCell ref="S9:T9"/>
    <mergeCell ref="S7:AB8"/>
    <mergeCell ref="U9:V9"/>
    <mergeCell ref="W9:X9"/>
    <mergeCell ref="Y9:Z9"/>
    <mergeCell ref="AA9:AB9"/>
    <mergeCell ref="AL1:AP1"/>
    <mergeCell ref="F4:AD4"/>
    <mergeCell ref="C6:F8"/>
    <mergeCell ref="A6:A10"/>
    <mergeCell ref="B6:B10"/>
    <mergeCell ref="C9:D9"/>
    <mergeCell ref="E9:F9"/>
    <mergeCell ref="G9:H9"/>
    <mergeCell ref="G6:J8"/>
    <mergeCell ref="I9:J9"/>
    <mergeCell ref="K9:L9"/>
    <mergeCell ref="K6:N8"/>
    <mergeCell ref="M9:N9"/>
    <mergeCell ref="O6:P9"/>
    <mergeCell ref="Q7:R9"/>
    <mergeCell ref="Q6:AB6"/>
  </mergeCells>
  <pageMargins left="0" right="0" top="0.74803149606299213" bottom="0.7480314960629921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V123"/>
  <sheetViews>
    <sheetView workbookViewId="0">
      <pane xSplit="2" ySplit="9" topLeftCell="CJ48" activePane="bottomRight" state="frozen"/>
      <selection pane="topRight" activeCell="C1" sqref="C1"/>
      <selection pane="bottomLeft" activeCell="A10" sqref="A10"/>
      <selection pane="bottomRight" activeCell="CT57" sqref="CT57"/>
    </sheetView>
  </sheetViews>
  <sheetFormatPr defaultRowHeight="15" x14ac:dyDescent="0.25"/>
  <cols>
    <col min="1" max="1" width="4.5703125" style="8" customWidth="1"/>
    <col min="2" max="2" width="38.5703125" customWidth="1"/>
    <col min="3" max="3" width="10.42578125" style="32" customWidth="1"/>
    <col min="4" max="4" width="10.85546875" style="10" customWidth="1"/>
    <col min="5" max="5" width="10.85546875" style="32" customWidth="1"/>
    <col min="6" max="6" width="14" customWidth="1"/>
    <col min="7" max="7" width="11.28515625" style="32" customWidth="1"/>
    <col min="8" max="8" width="11.140625" customWidth="1"/>
    <col min="9" max="9" width="11.140625" style="32" customWidth="1"/>
    <col min="10" max="10" width="10.28515625" style="10" customWidth="1"/>
    <col min="11" max="11" width="9" style="32" customWidth="1"/>
    <col min="12" max="12" width="8.42578125" customWidth="1"/>
    <col min="13" max="13" width="8.42578125" style="32" customWidth="1"/>
    <col min="14" max="14" width="8.140625" customWidth="1"/>
    <col min="15" max="15" width="8.140625" style="32" customWidth="1"/>
    <col min="16" max="16" width="7.42578125" customWidth="1"/>
    <col min="17" max="17" width="7.42578125" style="32" customWidth="1"/>
    <col min="18" max="18" width="8" customWidth="1"/>
    <col min="19" max="19" width="7.85546875" style="32" customWidth="1"/>
    <col min="20" max="20" width="8.28515625" customWidth="1"/>
    <col min="21" max="21" width="6.85546875" style="32" customWidth="1"/>
    <col min="22" max="22" width="7" customWidth="1"/>
    <col min="23" max="23" width="7" style="32" customWidth="1"/>
    <col min="24" max="24" width="7.5703125" customWidth="1"/>
    <col min="25" max="25" width="7.5703125" style="32" customWidth="1"/>
    <col min="26" max="26" width="8" customWidth="1"/>
    <col min="27" max="27" width="8" style="32" customWidth="1"/>
    <col min="28" max="28" width="7.5703125" customWidth="1"/>
    <col min="29" max="29" width="7.5703125" style="32" customWidth="1"/>
    <col min="30" max="30" width="7.140625" customWidth="1"/>
    <col min="31" max="31" width="7.140625" style="32" customWidth="1"/>
    <col min="32" max="32" width="7.7109375" customWidth="1"/>
    <col min="33" max="33" width="7.7109375" style="32" customWidth="1"/>
    <col min="34" max="34" width="7.7109375" customWidth="1"/>
    <col min="35" max="35" width="7.7109375" style="32" customWidth="1"/>
    <col min="36" max="36" width="8" customWidth="1"/>
    <col min="37" max="37" width="8" style="32" customWidth="1"/>
    <col min="38" max="38" width="7.85546875" customWidth="1"/>
    <col min="39" max="39" width="7.85546875" style="32" customWidth="1"/>
    <col min="40" max="40" width="8.7109375" customWidth="1"/>
    <col min="41" max="41" width="8.7109375" style="32" customWidth="1"/>
    <col min="43" max="43" width="9.140625" style="32"/>
    <col min="45" max="45" width="9.140625" style="32"/>
    <col min="47" max="47" width="9.140625" style="32"/>
    <col min="49" max="49" width="9.140625" style="32"/>
    <col min="51" max="51" width="9.140625" style="32"/>
    <col min="53" max="53" width="9.140625" style="32"/>
    <col min="55" max="55" width="9.140625" style="32"/>
    <col min="57" max="57" width="9.140625" style="32"/>
    <col min="59" max="59" width="9.140625" style="32"/>
    <col min="61" max="61" width="9.140625" style="32"/>
    <col min="63" max="63" width="9.140625" style="32"/>
    <col min="65" max="65" width="9.140625" style="32"/>
    <col min="67" max="67" width="9.140625" style="32"/>
    <col min="69" max="69" width="9.140625" style="32"/>
    <col min="71" max="71" width="9.140625" style="32"/>
    <col min="73" max="73" width="9.140625" style="32"/>
    <col min="75" max="75" width="9.140625" style="32"/>
    <col min="77" max="77" width="9.140625" style="32"/>
    <col min="79" max="79" width="9.140625" style="32"/>
    <col min="81" max="81" width="9.140625" style="32"/>
    <col min="83" max="83" width="9.140625" style="32"/>
    <col min="85" max="85" width="9.140625" style="32"/>
    <col min="87" max="87" width="9.140625" style="32"/>
    <col min="89" max="89" width="9.140625" style="32"/>
    <col min="91" max="91" width="9.140625" style="32"/>
    <col min="93" max="93" width="9.140625" style="32"/>
    <col min="95" max="95" width="9.140625" style="32"/>
    <col min="97" max="97" width="9.140625" style="32"/>
    <col min="99" max="99" width="9.140625" style="32"/>
    <col min="101" max="101" width="9.140625" style="32"/>
    <col min="103" max="103" width="9.140625" style="32"/>
    <col min="105" max="105" width="9.140625" style="32"/>
    <col min="107" max="107" width="9.140625" style="32"/>
    <col min="109" max="109" width="9.140625" style="32"/>
  </cols>
  <sheetData>
    <row r="1" spans="1:1244" s="36" customFormat="1" x14ac:dyDescent="0.25">
      <c r="H1" s="478" t="s">
        <v>68</v>
      </c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97"/>
    </row>
    <row r="2" spans="1:1244" s="36" customFormat="1" x14ac:dyDescent="0.25"/>
    <row r="3" spans="1:1244" s="33" customFormat="1" ht="35.25" customHeight="1" x14ac:dyDescent="0.3">
      <c r="B3" s="517" t="s">
        <v>144</v>
      </c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17"/>
      <c r="Q3" s="517"/>
      <c r="R3" s="517"/>
      <c r="S3" s="517"/>
      <c r="T3" s="517"/>
      <c r="U3" s="517"/>
      <c r="V3" s="517"/>
      <c r="W3" s="517"/>
      <c r="X3" s="517"/>
      <c r="Y3" s="517"/>
      <c r="Z3" s="517"/>
      <c r="AA3" s="517"/>
      <c r="AB3" s="517"/>
      <c r="AC3" s="517"/>
      <c r="AD3" s="517"/>
      <c r="AE3" s="517"/>
      <c r="AF3" s="517"/>
      <c r="AG3" s="517"/>
      <c r="AH3" s="517"/>
      <c r="AI3" s="517"/>
      <c r="AJ3" s="517"/>
      <c r="AK3" s="126"/>
    </row>
    <row r="4" spans="1:1244" s="36" customFormat="1" ht="15" customHeight="1" x14ac:dyDescent="0.25">
      <c r="A4" s="521" t="s">
        <v>63</v>
      </c>
      <c r="B4" s="518" t="s">
        <v>82</v>
      </c>
      <c r="C4" s="524" t="s">
        <v>92</v>
      </c>
      <c r="D4" s="524"/>
      <c r="E4" s="525" t="s">
        <v>83</v>
      </c>
      <c r="F4" s="526"/>
      <c r="G4" s="533" t="s">
        <v>38</v>
      </c>
      <c r="H4" s="534"/>
      <c r="I4" s="534"/>
      <c r="J4" s="534"/>
      <c r="K4" s="534"/>
      <c r="L4" s="534"/>
      <c r="M4" s="534"/>
      <c r="N4" s="535"/>
      <c r="O4" s="550" t="s">
        <v>80</v>
      </c>
      <c r="P4" s="551"/>
      <c r="Q4" s="551"/>
      <c r="R4" s="551"/>
      <c r="S4" s="551"/>
      <c r="T4" s="551"/>
      <c r="U4" s="551"/>
      <c r="V4" s="551"/>
      <c r="W4" s="551"/>
      <c r="X4" s="551"/>
      <c r="Y4" s="551"/>
      <c r="Z4" s="551"/>
      <c r="AA4" s="551"/>
      <c r="AB4" s="551"/>
      <c r="AC4" s="551"/>
      <c r="AD4" s="551"/>
      <c r="AE4" s="551"/>
      <c r="AF4" s="551"/>
      <c r="AG4" s="551"/>
      <c r="AH4" s="551"/>
      <c r="AI4" s="551"/>
      <c r="AJ4" s="551"/>
      <c r="AK4" s="551"/>
      <c r="AL4" s="551"/>
      <c r="AM4" s="551"/>
      <c r="AN4" s="551"/>
      <c r="AO4" s="551"/>
      <c r="AP4" s="551"/>
      <c r="AQ4" s="551"/>
      <c r="AR4" s="551"/>
      <c r="AS4" s="551"/>
      <c r="AT4" s="551"/>
      <c r="AU4" s="551"/>
      <c r="AV4" s="551"/>
      <c r="AW4" s="551"/>
      <c r="AX4" s="551"/>
      <c r="AY4" s="551"/>
      <c r="AZ4" s="551"/>
      <c r="BA4" s="551"/>
      <c r="BB4" s="551"/>
      <c r="BC4" s="551"/>
      <c r="BD4" s="551"/>
      <c r="BE4" s="551"/>
      <c r="BF4" s="551"/>
      <c r="BG4" s="551"/>
      <c r="BH4" s="551"/>
      <c r="BI4" s="551"/>
      <c r="BJ4" s="551"/>
      <c r="BK4" s="551"/>
      <c r="BL4" s="551"/>
      <c r="BM4" s="551"/>
      <c r="BN4" s="551"/>
      <c r="BO4" s="551"/>
      <c r="BP4" s="551"/>
      <c r="BQ4" s="551"/>
      <c r="BR4" s="551"/>
      <c r="BS4" s="551"/>
      <c r="BT4" s="551"/>
      <c r="BU4" s="551"/>
      <c r="BV4" s="551"/>
      <c r="BW4" s="551"/>
      <c r="BX4" s="551"/>
      <c r="BY4" s="551"/>
      <c r="BZ4" s="551"/>
      <c r="CA4" s="551"/>
      <c r="CB4" s="551"/>
      <c r="CC4" s="551"/>
      <c r="CD4" s="551"/>
      <c r="CE4" s="551"/>
      <c r="CF4" s="551"/>
      <c r="CG4" s="551"/>
      <c r="CH4" s="551"/>
      <c r="CI4" s="551"/>
      <c r="CJ4" s="551"/>
      <c r="CK4" s="551"/>
      <c r="CL4" s="551"/>
      <c r="CM4" s="551"/>
      <c r="CN4" s="551"/>
      <c r="CO4" s="551"/>
      <c r="CP4" s="551"/>
      <c r="CQ4" s="551"/>
      <c r="CR4" s="551"/>
      <c r="CS4" s="551"/>
      <c r="CT4" s="551"/>
      <c r="CU4" s="551"/>
      <c r="CV4" s="551"/>
      <c r="CW4" s="551"/>
      <c r="CX4" s="551"/>
      <c r="CY4" s="551"/>
      <c r="CZ4" s="551"/>
      <c r="DA4" s="551"/>
      <c r="DB4" s="551"/>
      <c r="DC4" s="551"/>
      <c r="DD4" s="551"/>
      <c r="DE4" s="551"/>
      <c r="DF4" s="552"/>
    </row>
    <row r="5" spans="1:1244" s="18" customFormat="1" ht="13.5" customHeight="1" x14ac:dyDescent="0.25">
      <c r="A5" s="522"/>
      <c r="B5" s="519"/>
      <c r="C5" s="524"/>
      <c r="D5" s="524"/>
      <c r="E5" s="527"/>
      <c r="F5" s="528"/>
      <c r="G5" s="536"/>
      <c r="H5" s="537"/>
      <c r="I5" s="537"/>
      <c r="J5" s="537"/>
      <c r="K5" s="537"/>
      <c r="L5" s="537"/>
      <c r="M5" s="537"/>
      <c r="N5" s="538"/>
      <c r="O5" s="549" t="s">
        <v>84</v>
      </c>
      <c r="P5" s="549"/>
      <c r="Q5" s="549"/>
      <c r="R5" s="549"/>
      <c r="S5" s="549"/>
      <c r="T5" s="549"/>
      <c r="U5" s="549"/>
      <c r="V5" s="549"/>
      <c r="W5" s="558" t="s">
        <v>76</v>
      </c>
      <c r="X5" s="559"/>
      <c r="Y5" s="559"/>
      <c r="Z5" s="559"/>
      <c r="AA5" s="559"/>
      <c r="AB5" s="559"/>
      <c r="AC5" s="559"/>
      <c r="AD5" s="560"/>
      <c r="AE5" s="558" t="s">
        <v>77</v>
      </c>
      <c r="AF5" s="559"/>
      <c r="AG5" s="559"/>
      <c r="AH5" s="559"/>
      <c r="AI5" s="559"/>
      <c r="AJ5" s="559"/>
      <c r="AK5" s="559"/>
      <c r="AL5" s="560"/>
      <c r="AM5" s="558" t="s">
        <v>70</v>
      </c>
      <c r="AN5" s="559"/>
      <c r="AO5" s="559"/>
      <c r="AP5" s="559"/>
      <c r="AQ5" s="559"/>
      <c r="AR5" s="559"/>
      <c r="AS5" s="559"/>
      <c r="AT5" s="560"/>
      <c r="AU5" s="558" t="s">
        <v>71</v>
      </c>
      <c r="AV5" s="559"/>
      <c r="AW5" s="559"/>
      <c r="AX5" s="559"/>
      <c r="AY5" s="559"/>
      <c r="AZ5" s="559"/>
      <c r="BA5" s="559"/>
      <c r="BB5" s="560"/>
      <c r="BC5" s="561" t="s">
        <v>72</v>
      </c>
      <c r="BD5" s="562"/>
      <c r="BE5" s="562"/>
      <c r="BF5" s="562"/>
      <c r="BG5" s="562"/>
      <c r="BH5" s="562"/>
      <c r="BI5" s="562"/>
      <c r="BJ5" s="563"/>
      <c r="BK5" s="561" t="s">
        <v>73</v>
      </c>
      <c r="BL5" s="562"/>
      <c r="BM5" s="562"/>
      <c r="BN5" s="562"/>
      <c r="BO5" s="562"/>
      <c r="BP5" s="562"/>
      <c r="BQ5" s="562"/>
      <c r="BR5" s="563"/>
      <c r="BS5" s="561" t="s">
        <v>85</v>
      </c>
      <c r="BT5" s="562"/>
      <c r="BU5" s="562"/>
      <c r="BV5" s="562"/>
      <c r="BW5" s="562"/>
      <c r="BX5" s="562"/>
      <c r="BY5" s="562"/>
      <c r="BZ5" s="563"/>
      <c r="CA5" s="561" t="s">
        <v>86</v>
      </c>
      <c r="CB5" s="562"/>
      <c r="CC5" s="562"/>
      <c r="CD5" s="562"/>
      <c r="CE5" s="562"/>
      <c r="CF5" s="562"/>
      <c r="CG5" s="562"/>
      <c r="CH5" s="563"/>
      <c r="CI5" s="561" t="s">
        <v>74</v>
      </c>
      <c r="CJ5" s="562"/>
      <c r="CK5" s="562"/>
      <c r="CL5" s="562"/>
      <c r="CM5" s="562"/>
      <c r="CN5" s="562"/>
      <c r="CO5" s="562"/>
      <c r="CP5" s="563"/>
      <c r="CQ5" s="561" t="s">
        <v>75</v>
      </c>
      <c r="CR5" s="562"/>
      <c r="CS5" s="562"/>
      <c r="CT5" s="562"/>
      <c r="CU5" s="562"/>
      <c r="CV5" s="562"/>
      <c r="CW5" s="562"/>
      <c r="CX5" s="563"/>
      <c r="CY5" s="561" t="s">
        <v>87</v>
      </c>
      <c r="CZ5" s="562"/>
      <c r="DA5" s="562"/>
      <c r="DB5" s="562"/>
      <c r="DC5" s="562"/>
      <c r="DD5" s="562"/>
      <c r="DE5" s="562"/>
      <c r="DF5" s="563"/>
    </row>
    <row r="6" spans="1:1244" s="19" customFormat="1" ht="36.75" customHeight="1" x14ac:dyDescent="0.25">
      <c r="A6" s="522"/>
      <c r="B6" s="519"/>
      <c r="C6" s="524"/>
      <c r="D6" s="524"/>
      <c r="E6" s="527"/>
      <c r="F6" s="528"/>
      <c r="G6" s="532" t="s">
        <v>88</v>
      </c>
      <c r="H6" s="532"/>
      <c r="I6" s="532"/>
      <c r="J6" s="532"/>
      <c r="K6" s="539" t="s">
        <v>89</v>
      </c>
      <c r="L6" s="540"/>
      <c r="M6" s="540"/>
      <c r="N6" s="541"/>
      <c r="O6" s="546" t="s">
        <v>88</v>
      </c>
      <c r="P6" s="547"/>
      <c r="Q6" s="547"/>
      <c r="R6" s="548"/>
      <c r="S6" s="555" t="s">
        <v>89</v>
      </c>
      <c r="T6" s="556"/>
      <c r="U6" s="556"/>
      <c r="V6" s="557"/>
      <c r="W6" s="546" t="s">
        <v>88</v>
      </c>
      <c r="X6" s="547"/>
      <c r="Y6" s="547"/>
      <c r="Z6" s="548"/>
      <c r="AA6" s="555" t="s">
        <v>89</v>
      </c>
      <c r="AB6" s="556"/>
      <c r="AC6" s="556"/>
      <c r="AD6" s="557"/>
      <c r="AE6" s="546" t="s">
        <v>88</v>
      </c>
      <c r="AF6" s="547"/>
      <c r="AG6" s="547"/>
      <c r="AH6" s="548"/>
      <c r="AI6" s="555" t="s">
        <v>89</v>
      </c>
      <c r="AJ6" s="556"/>
      <c r="AK6" s="556"/>
      <c r="AL6" s="557"/>
      <c r="AM6" s="546" t="s">
        <v>88</v>
      </c>
      <c r="AN6" s="547"/>
      <c r="AO6" s="547"/>
      <c r="AP6" s="548"/>
      <c r="AQ6" s="555" t="s">
        <v>89</v>
      </c>
      <c r="AR6" s="556"/>
      <c r="AS6" s="556"/>
      <c r="AT6" s="557"/>
      <c r="AU6" s="546" t="s">
        <v>88</v>
      </c>
      <c r="AV6" s="547"/>
      <c r="AW6" s="547"/>
      <c r="AX6" s="548"/>
      <c r="AY6" s="555" t="s">
        <v>89</v>
      </c>
      <c r="AZ6" s="556"/>
      <c r="BA6" s="556"/>
      <c r="BB6" s="557"/>
      <c r="BC6" s="546" t="s">
        <v>88</v>
      </c>
      <c r="BD6" s="547"/>
      <c r="BE6" s="547"/>
      <c r="BF6" s="548"/>
      <c r="BG6" s="555" t="s">
        <v>89</v>
      </c>
      <c r="BH6" s="556"/>
      <c r="BI6" s="556"/>
      <c r="BJ6" s="557"/>
      <c r="BK6" s="546" t="s">
        <v>88</v>
      </c>
      <c r="BL6" s="547"/>
      <c r="BM6" s="547"/>
      <c r="BN6" s="548"/>
      <c r="BO6" s="555" t="s">
        <v>89</v>
      </c>
      <c r="BP6" s="556"/>
      <c r="BQ6" s="556"/>
      <c r="BR6" s="557"/>
      <c r="BS6" s="546" t="s">
        <v>88</v>
      </c>
      <c r="BT6" s="547"/>
      <c r="BU6" s="547"/>
      <c r="BV6" s="548"/>
      <c r="BW6" s="555" t="s">
        <v>89</v>
      </c>
      <c r="BX6" s="556"/>
      <c r="BY6" s="556"/>
      <c r="BZ6" s="557"/>
      <c r="CA6" s="546" t="s">
        <v>88</v>
      </c>
      <c r="CB6" s="547"/>
      <c r="CC6" s="547"/>
      <c r="CD6" s="548"/>
      <c r="CE6" s="555" t="s">
        <v>89</v>
      </c>
      <c r="CF6" s="556"/>
      <c r="CG6" s="556"/>
      <c r="CH6" s="557"/>
      <c r="CI6" s="546" t="s">
        <v>88</v>
      </c>
      <c r="CJ6" s="547"/>
      <c r="CK6" s="547"/>
      <c r="CL6" s="548"/>
      <c r="CM6" s="555" t="s">
        <v>89</v>
      </c>
      <c r="CN6" s="556"/>
      <c r="CO6" s="556"/>
      <c r="CP6" s="557"/>
      <c r="CQ6" s="546" t="s">
        <v>88</v>
      </c>
      <c r="CR6" s="547"/>
      <c r="CS6" s="547"/>
      <c r="CT6" s="548"/>
      <c r="CU6" s="555" t="s">
        <v>89</v>
      </c>
      <c r="CV6" s="556"/>
      <c r="CW6" s="556"/>
      <c r="CX6" s="557"/>
      <c r="CY6" s="546" t="s">
        <v>88</v>
      </c>
      <c r="CZ6" s="547"/>
      <c r="DA6" s="547"/>
      <c r="DB6" s="548"/>
      <c r="DC6" s="555" t="s">
        <v>89</v>
      </c>
      <c r="DD6" s="556"/>
      <c r="DE6" s="556"/>
      <c r="DF6" s="557"/>
    </row>
    <row r="7" spans="1:1244" s="21" customFormat="1" ht="15" customHeight="1" x14ac:dyDescent="0.2">
      <c r="A7" s="522"/>
      <c r="B7" s="519"/>
      <c r="C7" s="524"/>
      <c r="D7" s="524"/>
      <c r="E7" s="529"/>
      <c r="F7" s="530"/>
      <c r="G7" s="531" t="s">
        <v>90</v>
      </c>
      <c r="H7" s="531"/>
      <c r="I7" s="531" t="s">
        <v>91</v>
      </c>
      <c r="J7" s="531"/>
      <c r="K7" s="542" t="s">
        <v>90</v>
      </c>
      <c r="L7" s="543"/>
      <c r="M7" s="542" t="s">
        <v>91</v>
      </c>
      <c r="N7" s="543"/>
      <c r="O7" s="544" t="s">
        <v>90</v>
      </c>
      <c r="P7" s="545"/>
      <c r="Q7" s="544" t="s">
        <v>91</v>
      </c>
      <c r="R7" s="545"/>
      <c r="S7" s="553" t="s">
        <v>90</v>
      </c>
      <c r="T7" s="554"/>
      <c r="U7" s="553" t="s">
        <v>91</v>
      </c>
      <c r="V7" s="554"/>
      <c r="W7" s="544" t="s">
        <v>90</v>
      </c>
      <c r="X7" s="545"/>
      <c r="Y7" s="544" t="s">
        <v>91</v>
      </c>
      <c r="Z7" s="545"/>
      <c r="AA7" s="553" t="s">
        <v>90</v>
      </c>
      <c r="AB7" s="554"/>
      <c r="AC7" s="553" t="s">
        <v>91</v>
      </c>
      <c r="AD7" s="554"/>
      <c r="AE7" s="544" t="s">
        <v>90</v>
      </c>
      <c r="AF7" s="545"/>
      <c r="AG7" s="544" t="s">
        <v>91</v>
      </c>
      <c r="AH7" s="545"/>
      <c r="AI7" s="553" t="s">
        <v>90</v>
      </c>
      <c r="AJ7" s="554"/>
      <c r="AK7" s="553" t="s">
        <v>91</v>
      </c>
      <c r="AL7" s="554"/>
      <c r="AM7" s="544" t="s">
        <v>90</v>
      </c>
      <c r="AN7" s="545"/>
      <c r="AO7" s="125"/>
      <c r="AP7" s="20" t="s">
        <v>91</v>
      </c>
      <c r="AQ7" s="553" t="s">
        <v>90</v>
      </c>
      <c r="AR7" s="554"/>
      <c r="AS7" s="553" t="s">
        <v>91</v>
      </c>
      <c r="AT7" s="554"/>
      <c r="AU7" s="544" t="s">
        <v>90</v>
      </c>
      <c r="AV7" s="545"/>
      <c r="AW7" s="544" t="s">
        <v>91</v>
      </c>
      <c r="AX7" s="545"/>
      <c r="AY7" s="553" t="s">
        <v>90</v>
      </c>
      <c r="AZ7" s="554"/>
      <c r="BA7" s="553" t="s">
        <v>91</v>
      </c>
      <c r="BB7" s="554"/>
      <c r="BC7" s="544" t="s">
        <v>90</v>
      </c>
      <c r="BD7" s="545"/>
      <c r="BE7" s="544" t="s">
        <v>91</v>
      </c>
      <c r="BF7" s="545"/>
      <c r="BG7" s="553" t="s">
        <v>90</v>
      </c>
      <c r="BH7" s="554"/>
      <c r="BI7" s="553" t="s">
        <v>91</v>
      </c>
      <c r="BJ7" s="554"/>
      <c r="BK7" s="544" t="s">
        <v>90</v>
      </c>
      <c r="BL7" s="545"/>
      <c r="BM7" s="544" t="s">
        <v>91</v>
      </c>
      <c r="BN7" s="545"/>
      <c r="BO7" s="553" t="s">
        <v>90</v>
      </c>
      <c r="BP7" s="554"/>
      <c r="BQ7" s="553" t="s">
        <v>91</v>
      </c>
      <c r="BR7" s="554"/>
      <c r="BS7" s="544" t="s">
        <v>90</v>
      </c>
      <c r="BT7" s="545"/>
      <c r="BU7" s="544" t="s">
        <v>91</v>
      </c>
      <c r="BV7" s="545"/>
      <c r="BW7" s="553" t="s">
        <v>90</v>
      </c>
      <c r="BX7" s="554"/>
      <c r="BY7" s="553" t="s">
        <v>91</v>
      </c>
      <c r="BZ7" s="554"/>
      <c r="CA7" s="544" t="s">
        <v>90</v>
      </c>
      <c r="CB7" s="545"/>
      <c r="CC7" s="544" t="s">
        <v>91</v>
      </c>
      <c r="CD7" s="545"/>
      <c r="CE7" s="553" t="s">
        <v>90</v>
      </c>
      <c r="CF7" s="554"/>
      <c r="CG7" s="553" t="s">
        <v>91</v>
      </c>
      <c r="CH7" s="554"/>
      <c r="CI7" s="544" t="s">
        <v>90</v>
      </c>
      <c r="CJ7" s="545"/>
      <c r="CK7" s="544" t="s">
        <v>91</v>
      </c>
      <c r="CL7" s="545"/>
      <c r="CM7" s="553" t="s">
        <v>90</v>
      </c>
      <c r="CN7" s="554"/>
      <c r="CO7" s="553" t="s">
        <v>91</v>
      </c>
      <c r="CP7" s="554"/>
      <c r="CQ7" s="544" t="s">
        <v>90</v>
      </c>
      <c r="CR7" s="545"/>
      <c r="CS7" s="544" t="s">
        <v>91</v>
      </c>
      <c r="CT7" s="545"/>
      <c r="CU7" s="553" t="s">
        <v>90</v>
      </c>
      <c r="CV7" s="554"/>
      <c r="CW7" s="553" t="s">
        <v>91</v>
      </c>
      <c r="CX7" s="554"/>
      <c r="CY7" s="544" t="s">
        <v>90</v>
      </c>
      <c r="CZ7" s="545"/>
      <c r="DA7" s="544" t="s">
        <v>91</v>
      </c>
      <c r="DB7" s="545"/>
      <c r="DC7" s="553" t="s">
        <v>90</v>
      </c>
      <c r="DD7" s="554"/>
      <c r="DE7" s="553" t="s">
        <v>91</v>
      </c>
      <c r="DF7" s="554"/>
    </row>
    <row r="8" spans="1:1244" s="21" customFormat="1" ht="12.75" x14ac:dyDescent="0.2">
      <c r="A8" s="523"/>
      <c r="B8" s="520"/>
      <c r="C8" s="119">
        <v>2017</v>
      </c>
      <c r="D8" s="120">
        <v>2018</v>
      </c>
      <c r="E8" s="119">
        <v>2017</v>
      </c>
      <c r="F8" s="120">
        <v>2018</v>
      </c>
      <c r="G8" s="119">
        <v>2017</v>
      </c>
      <c r="H8" s="120">
        <v>2018</v>
      </c>
      <c r="I8" s="119">
        <v>2017</v>
      </c>
      <c r="J8" s="120">
        <v>2018</v>
      </c>
      <c r="K8" s="119">
        <v>2017</v>
      </c>
      <c r="L8" s="120">
        <v>2018</v>
      </c>
      <c r="M8" s="119">
        <v>2017</v>
      </c>
      <c r="N8" s="120">
        <v>2018</v>
      </c>
      <c r="O8" s="119">
        <v>2017</v>
      </c>
      <c r="P8" s="120">
        <v>2018</v>
      </c>
      <c r="Q8" s="119">
        <v>2017</v>
      </c>
      <c r="R8" s="120">
        <v>2018</v>
      </c>
      <c r="S8" s="119">
        <v>2017</v>
      </c>
      <c r="T8" s="120">
        <v>2018</v>
      </c>
      <c r="U8" s="119">
        <v>2017</v>
      </c>
      <c r="V8" s="120">
        <v>2018</v>
      </c>
      <c r="W8" s="119">
        <v>2017</v>
      </c>
      <c r="X8" s="120">
        <v>2018</v>
      </c>
      <c r="Y8" s="119">
        <v>2017</v>
      </c>
      <c r="Z8" s="120">
        <v>2018</v>
      </c>
      <c r="AA8" s="119">
        <v>2017</v>
      </c>
      <c r="AB8" s="120">
        <v>2018</v>
      </c>
      <c r="AC8" s="119">
        <v>2017</v>
      </c>
      <c r="AD8" s="120">
        <v>2018</v>
      </c>
      <c r="AE8" s="119">
        <v>2017</v>
      </c>
      <c r="AF8" s="120">
        <v>2018</v>
      </c>
      <c r="AG8" s="119">
        <v>2017</v>
      </c>
      <c r="AH8" s="120">
        <v>2018</v>
      </c>
      <c r="AI8" s="119">
        <v>2017</v>
      </c>
      <c r="AJ8" s="120">
        <v>2018</v>
      </c>
      <c r="AK8" s="119">
        <v>2017</v>
      </c>
      <c r="AL8" s="120">
        <v>2018</v>
      </c>
      <c r="AM8" s="119">
        <v>2017</v>
      </c>
      <c r="AN8" s="120">
        <v>2018</v>
      </c>
      <c r="AO8" s="120">
        <v>2017</v>
      </c>
      <c r="AP8" s="121">
        <v>2018</v>
      </c>
      <c r="AQ8" s="121">
        <v>2017</v>
      </c>
      <c r="AR8" s="122">
        <v>2018</v>
      </c>
      <c r="AS8" s="121">
        <v>2017</v>
      </c>
      <c r="AT8" s="122">
        <v>2018</v>
      </c>
      <c r="AU8" s="121">
        <v>2017</v>
      </c>
      <c r="AV8" s="122">
        <v>2018</v>
      </c>
      <c r="AW8" s="121">
        <v>2017</v>
      </c>
      <c r="AX8" s="122">
        <v>2018</v>
      </c>
      <c r="AY8" s="121">
        <v>2017</v>
      </c>
      <c r="AZ8" s="122">
        <v>2018</v>
      </c>
      <c r="BA8" s="121">
        <v>2017</v>
      </c>
      <c r="BB8" s="122">
        <v>2018</v>
      </c>
      <c r="BC8" s="122">
        <v>2017</v>
      </c>
      <c r="BD8" s="121">
        <v>2018</v>
      </c>
      <c r="BE8" s="121">
        <v>2017</v>
      </c>
      <c r="BF8" s="121">
        <v>2018</v>
      </c>
      <c r="BG8" s="121">
        <v>2017</v>
      </c>
      <c r="BH8" s="121">
        <v>2018</v>
      </c>
      <c r="BI8" s="121">
        <v>2017</v>
      </c>
      <c r="BJ8" s="121">
        <v>2018</v>
      </c>
      <c r="BK8" s="121">
        <v>2017</v>
      </c>
      <c r="BL8" s="121">
        <v>2018</v>
      </c>
      <c r="BM8" s="121">
        <v>2017</v>
      </c>
      <c r="BN8" s="121">
        <v>2018</v>
      </c>
      <c r="BO8" s="121">
        <v>2017</v>
      </c>
      <c r="BP8" s="121">
        <v>2018</v>
      </c>
      <c r="BQ8" s="121">
        <v>2017</v>
      </c>
      <c r="BR8" s="121">
        <v>2018</v>
      </c>
      <c r="BS8" s="121">
        <v>2017</v>
      </c>
      <c r="BT8" s="121">
        <v>2018</v>
      </c>
      <c r="BU8" s="121">
        <v>2017</v>
      </c>
      <c r="BV8" s="121">
        <v>2018</v>
      </c>
      <c r="BW8" s="121">
        <v>2017</v>
      </c>
      <c r="BX8" s="121">
        <v>2018</v>
      </c>
      <c r="BY8" s="121">
        <v>2017</v>
      </c>
      <c r="BZ8" s="121">
        <v>2018</v>
      </c>
      <c r="CA8" s="121">
        <v>2017</v>
      </c>
      <c r="CB8" s="121">
        <v>2018</v>
      </c>
      <c r="CC8" s="121">
        <v>2017</v>
      </c>
      <c r="CD8" s="121">
        <v>2018</v>
      </c>
      <c r="CE8" s="121">
        <v>2017</v>
      </c>
      <c r="CF8" s="122">
        <v>2018</v>
      </c>
      <c r="CG8" s="121">
        <v>2017</v>
      </c>
      <c r="CH8" s="122">
        <v>2018</v>
      </c>
      <c r="CI8" s="121">
        <v>2017</v>
      </c>
      <c r="CJ8" s="122">
        <v>2018</v>
      </c>
      <c r="CK8" s="121">
        <v>2017</v>
      </c>
      <c r="CL8" s="122">
        <v>2018</v>
      </c>
      <c r="CM8" s="121">
        <v>2017</v>
      </c>
      <c r="CN8" s="122">
        <v>2018</v>
      </c>
      <c r="CO8" s="121">
        <v>2017</v>
      </c>
      <c r="CP8" s="122">
        <v>2018</v>
      </c>
      <c r="CQ8" s="121">
        <v>2017</v>
      </c>
      <c r="CR8" s="122">
        <v>2018</v>
      </c>
      <c r="CS8" s="121">
        <v>2017</v>
      </c>
      <c r="CT8" s="122">
        <v>2018</v>
      </c>
      <c r="CU8" s="121">
        <v>2017</v>
      </c>
      <c r="CV8" s="122">
        <v>2018</v>
      </c>
      <c r="CW8" s="121">
        <v>2017</v>
      </c>
      <c r="CX8" s="122">
        <v>2018</v>
      </c>
      <c r="CY8" s="121">
        <v>2017</v>
      </c>
      <c r="CZ8" s="122">
        <v>2018</v>
      </c>
      <c r="DA8" s="121">
        <v>2017</v>
      </c>
      <c r="DB8" s="122">
        <v>2018</v>
      </c>
      <c r="DC8" s="121">
        <v>2017</v>
      </c>
      <c r="DD8" s="122">
        <v>2018</v>
      </c>
      <c r="DE8" s="121">
        <v>2017</v>
      </c>
      <c r="DF8" s="122">
        <v>2018</v>
      </c>
    </row>
    <row r="9" spans="1:1244" s="124" customFormat="1" ht="11.25" x14ac:dyDescent="0.2">
      <c r="A9" s="123">
        <v>1</v>
      </c>
      <c r="B9" s="23">
        <v>2</v>
      </c>
      <c r="C9" s="23">
        <v>3</v>
      </c>
      <c r="D9" s="24">
        <v>4</v>
      </c>
      <c r="E9" s="24">
        <v>5</v>
      </c>
      <c r="F9" s="24">
        <v>6</v>
      </c>
      <c r="G9" s="24">
        <v>7</v>
      </c>
      <c r="H9" s="24">
        <v>8</v>
      </c>
      <c r="I9" s="24">
        <v>9</v>
      </c>
      <c r="J9" s="24">
        <v>10</v>
      </c>
      <c r="K9" s="24">
        <v>11</v>
      </c>
      <c r="L9" s="24">
        <v>12</v>
      </c>
      <c r="M9" s="24">
        <v>13</v>
      </c>
      <c r="N9" s="24">
        <v>14</v>
      </c>
      <c r="O9" s="24">
        <v>15</v>
      </c>
      <c r="P9" s="24">
        <v>16</v>
      </c>
      <c r="Q9" s="24">
        <v>17</v>
      </c>
      <c r="R9" s="24">
        <v>18</v>
      </c>
      <c r="S9" s="24">
        <v>19</v>
      </c>
      <c r="T9" s="24">
        <v>20</v>
      </c>
      <c r="U9" s="24">
        <v>21</v>
      </c>
      <c r="V9" s="24">
        <v>22</v>
      </c>
      <c r="W9" s="24">
        <v>23</v>
      </c>
      <c r="X9" s="24">
        <v>24</v>
      </c>
      <c r="Y9" s="24">
        <v>25</v>
      </c>
      <c r="Z9" s="24">
        <v>26</v>
      </c>
      <c r="AA9" s="24">
        <v>27</v>
      </c>
      <c r="AB9" s="24">
        <v>28</v>
      </c>
      <c r="AC9" s="24">
        <v>29</v>
      </c>
      <c r="AD9" s="24">
        <v>30</v>
      </c>
      <c r="AE9" s="24">
        <v>31</v>
      </c>
      <c r="AF9" s="24">
        <v>32</v>
      </c>
      <c r="AG9" s="24">
        <v>33</v>
      </c>
      <c r="AH9" s="24">
        <v>34</v>
      </c>
      <c r="AI9" s="24">
        <v>35</v>
      </c>
      <c r="AJ9" s="24">
        <v>36</v>
      </c>
      <c r="AK9" s="24">
        <v>37</v>
      </c>
      <c r="AL9" s="24">
        <v>38</v>
      </c>
      <c r="AM9" s="24">
        <v>39</v>
      </c>
      <c r="AN9" s="24">
        <v>40</v>
      </c>
      <c r="AO9" s="24">
        <v>41</v>
      </c>
      <c r="AP9" s="24">
        <v>42</v>
      </c>
      <c r="AQ9" s="24">
        <v>43</v>
      </c>
      <c r="AR9" s="24">
        <v>44</v>
      </c>
      <c r="AS9" s="24">
        <v>45</v>
      </c>
      <c r="AT9" s="24">
        <v>46</v>
      </c>
      <c r="AU9" s="24">
        <v>47</v>
      </c>
      <c r="AV9" s="24">
        <v>48</v>
      </c>
      <c r="AW9" s="24">
        <v>49</v>
      </c>
      <c r="AX9" s="24">
        <v>50</v>
      </c>
      <c r="AY9" s="24">
        <v>51</v>
      </c>
      <c r="AZ9" s="24">
        <v>52</v>
      </c>
      <c r="BA9" s="24">
        <v>53</v>
      </c>
      <c r="BB9" s="24">
        <v>54</v>
      </c>
      <c r="BC9" s="24">
        <v>55</v>
      </c>
      <c r="BD9" s="24">
        <v>56</v>
      </c>
      <c r="BE9" s="24">
        <v>57</v>
      </c>
      <c r="BF9" s="24">
        <v>58</v>
      </c>
      <c r="BG9" s="24">
        <v>59</v>
      </c>
      <c r="BH9" s="24">
        <v>60</v>
      </c>
      <c r="BI9" s="24">
        <v>61</v>
      </c>
      <c r="BJ9" s="24">
        <v>62</v>
      </c>
      <c r="BK9" s="24">
        <v>63</v>
      </c>
      <c r="BL9" s="24">
        <v>64</v>
      </c>
      <c r="BM9" s="24">
        <v>65</v>
      </c>
      <c r="BN9" s="24">
        <v>66</v>
      </c>
      <c r="BO9" s="24">
        <v>67</v>
      </c>
      <c r="BP9" s="24">
        <v>68</v>
      </c>
      <c r="BQ9" s="24">
        <v>69</v>
      </c>
      <c r="BR9" s="24">
        <v>70</v>
      </c>
      <c r="BS9" s="24">
        <v>71</v>
      </c>
      <c r="BT9" s="24">
        <v>72</v>
      </c>
      <c r="BU9" s="24">
        <v>73</v>
      </c>
      <c r="BV9" s="24">
        <v>74</v>
      </c>
      <c r="BW9" s="24">
        <v>75</v>
      </c>
      <c r="BX9" s="27">
        <v>76</v>
      </c>
      <c r="BY9" s="27">
        <v>77</v>
      </c>
      <c r="BZ9" s="24">
        <v>78</v>
      </c>
      <c r="CA9" s="24">
        <v>79</v>
      </c>
      <c r="CB9" s="24">
        <v>80</v>
      </c>
      <c r="CC9" s="24">
        <v>81</v>
      </c>
      <c r="CD9" s="24">
        <v>82</v>
      </c>
      <c r="CE9" s="24">
        <v>83</v>
      </c>
      <c r="CF9" s="17">
        <v>84</v>
      </c>
      <c r="CG9" s="17">
        <v>86</v>
      </c>
      <c r="CH9" s="17">
        <v>87</v>
      </c>
      <c r="CI9" s="17">
        <v>88</v>
      </c>
      <c r="CJ9" s="17">
        <v>89</v>
      </c>
      <c r="CK9" s="17">
        <v>90</v>
      </c>
      <c r="CL9" s="17">
        <v>91</v>
      </c>
      <c r="CM9" s="17">
        <v>92</v>
      </c>
      <c r="CN9" s="17">
        <v>93</v>
      </c>
      <c r="CO9" s="17">
        <v>94</v>
      </c>
      <c r="CP9" s="17">
        <v>95</v>
      </c>
      <c r="CQ9" s="17">
        <v>96</v>
      </c>
      <c r="CR9" s="17">
        <v>97</v>
      </c>
      <c r="CS9" s="17">
        <v>98</v>
      </c>
      <c r="CT9" s="17">
        <v>99</v>
      </c>
      <c r="CU9" s="17">
        <v>100</v>
      </c>
      <c r="CV9" s="17">
        <v>101</v>
      </c>
      <c r="CW9" s="17">
        <v>102</v>
      </c>
      <c r="CX9" s="17">
        <v>103</v>
      </c>
      <c r="CY9" s="17">
        <v>104</v>
      </c>
      <c r="CZ9" s="17">
        <v>105</v>
      </c>
      <c r="DA9" s="17">
        <v>106</v>
      </c>
      <c r="DB9" s="17">
        <v>107</v>
      </c>
      <c r="DC9" s="17">
        <v>108</v>
      </c>
      <c r="DD9" s="17">
        <v>109</v>
      </c>
      <c r="DE9" s="17">
        <v>110</v>
      </c>
      <c r="DF9" s="17">
        <v>111</v>
      </c>
    </row>
    <row r="10" spans="1:1244" s="38" customFormat="1" x14ac:dyDescent="0.2">
      <c r="A10" s="17">
        <v>1</v>
      </c>
      <c r="B10" s="138" t="s">
        <v>185</v>
      </c>
      <c r="C10" s="235">
        <v>19934</v>
      </c>
      <c r="D10" s="236">
        <v>17213</v>
      </c>
      <c r="E10" s="174">
        <v>19934</v>
      </c>
      <c r="F10" s="174">
        <v>17213</v>
      </c>
      <c r="G10" s="174">
        <v>3</v>
      </c>
      <c r="H10" s="174">
        <v>4</v>
      </c>
      <c r="I10" s="174">
        <v>2</v>
      </c>
      <c r="J10" s="174">
        <v>6</v>
      </c>
      <c r="K10" s="174"/>
      <c r="L10" s="174">
        <v>1</v>
      </c>
      <c r="M10" s="174">
        <v>2</v>
      </c>
      <c r="N10" s="174">
        <v>3</v>
      </c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>
        <v>1</v>
      </c>
      <c r="AA10" s="174"/>
      <c r="AB10" s="174"/>
      <c r="AC10" s="174"/>
      <c r="AD10" s="174">
        <v>1</v>
      </c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>
        <v>1</v>
      </c>
      <c r="AV10" s="174">
        <v>1</v>
      </c>
      <c r="AW10" s="174"/>
      <c r="AX10" s="174"/>
      <c r="AY10" s="174"/>
      <c r="AZ10" s="174"/>
      <c r="BA10" s="174"/>
      <c r="BB10" s="174"/>
      <c r="BC10" s="174"/>
      <c r="BD10" s="174">
        <v>1</v>
      </c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>
        <v>1</v>
      </c>
      <c r="BU10" s="174"/>
      <c r="BV10" s="174">
        <v>1</v>
      </c>
      <c r="BW10" s="174"/>
      <c r="BX10" s="205">
        <v>1</v>
      </c>
      <c r="BY10" s="205"/>
      <c r="BZ10" s="174">
        <v>1</v>
      </c>
      <c r="CA10" s="174"/>
      <c r="CB10" s="174"/>
      <c r="CC10" s="174"/>
      <c r="CD10" s="174"/>
      <c r="CE10" s="174"/>
      <c r="CF10" s="246"/>
      <c r="CG10" s="246"/>
      <c r="CH10" s="246"/>
      <c r="CI10" s="246"/>
      <c r="CJ10" s="246"/>
      <c r="CK10" s="246"/>
      <c r="CL10" s="246"/>
      <c r="CM10" s="246"/>
      <c r="CN10" s="246"/>
      <c r="CO10" s="246"/>
      <c r="CP10" s="246"/>
      <c r="CQ10" s="246"/>
      <c r="CR10" s="246"/>
      <c r="CS10" s="246">
        <v>1</v>
      </c>
      <c r="CT10" s="246">
        <v>2</v>
      </c>
      <c r="CU10" s="246"/>
      <c r="CV10" s="246"/>
      <c r="CW10" s="246">
        <v>1</v>
      </c>
      <c r="CX10" s="246"/>
      <c r="CY10" s="246">
        <v>2</v>
      </c>
      <c r="CZ10" s="246">
        <v>1</v>
      </c>
      <c r="DA10" s="246">
        <v>1</v>
      </c>
      <c r="DB10" s="246">
        <v>2</v>
      </c>
      <c r="DC10" s="246"/>
      <c r="DD10" s="246"/>
      <c r="DE10" s="246">
        <v>1</v>
      </c>
      <c r="DF10" s="246">
        <v>1</v>
      </c>
    </row>
    <row r="11" spans="1:1244" s="56" customFormat="1" ht="32.25" customHeight="1" x14ac:dyDescent="0.2">
      <c r="A11" s="17">
        <f>A10+1</f>
        <v>2</v>
      </c>
      <c r="B11" s="149" t="s">
        <v>186</v>
      </c>
      <c r="C11" s="242">
        <v>91382</v>
      </c>
      <c r="D11" s="174">
        <v>95673</v>
      </c>
      <c r="E11" s="174">
        <v>91382</v>
      </c>
      <c r="F11" s="174">
        <v>95673</v>
      </c>
      <c r="G11" s="174">
        <v>3</v>
      </c>
      <c r="H11" s="174"/>
      <c r="I11" s="174">
        <v>3</v>
      </c>
      <c r="J11" s="174">
        <v>2</v>
      </c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>
        <v>1</v>
      </c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>
        <v>1</v>
      </c>
      <c r="BO11" s="174"/>
      <c r="BP11" s="174"/>
      <c r="BQ11" s="174"/>
      <c r="BR11" s="174"/>
      <c r="BS11" s="174"/>
      <c r="BT11" s="174"/>
      <c r="BU11" s="174"/>
      <c r="BV11" s="174"/>
      <c r="BW11" s="174"/>
      <c r="BX11" s="205"/>
      <c r="BY11" s="205"/>
      <c r="BZ11" s="174"/>
      <c r="CA11" s="174"/>
      <c r="CB11" s="174"/>
      <c r="CC11" s="174"/>
      <c r="CD11" s="174">
        <v>1</v>
      </c>
      <c r="CE11" s="174"/>
      <c r="CF11" s="247"/>
      <c r="CG11" s="247"/>
      <c r="CH11" s="247"/>
      <c r="CI11" s="247"/>
      <c r="CJ11" s="247"/>
      <c r="CK11" s="247">
        <v>1</v>
      </c>
      <c r="CL11" s="247"/>
      <c r="CM11" s="247"/>
      <c r="CN11" s="247"/>
      <c r="CO11" s="247"/>
      <c r="CP11" s="247"/>
      <c r="CQ11" s="247">
        <v>1</v>
      </c>
      <c r="CR11" s="247"/>
      <c r="CS11" s="247">
        <v>1</v>
      </c>
      <c r="CT11" s="247"/>
      <c r="CU11" s="247"/>
      <c r="CV11" s="247"/>
      <c r="CW11" s="247"/>
      <c r="CX11" s="247"/>
      <c r="CY11" s="247">
        <v>2</v>
      </c>
      <c r="CZ11" s="247"/>
      <c r="DA11" s="247"/>
      <c r="DB11" s="247"/>
      <c r="DC11" s="247"/>
      <c r="DD11" s="247"/>
      <c r="DE11" s="247"/>
      <c r="DF11" s="247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  <c r="IV11" s="65"/>
      <c r="IW11" s="65"/>
      <c r="IX11" s="65"/>
      <c r="IY11" s="65"/>
      <c r="IZ11" s="65"/>
      <c r="JA11" s="65"/>
      <c r="JB11" s="65"/>
      <c r="JC11" s="65"/>
      <c r="JD11" s="65"/>
      <c r="JE11" s="65"/>
      <c r="JF11" s="65"/>
      <c r="JG11" s="65"/>
      <c r="JH11" s="65"/>
      <c r="JI11" s="65"/>
      <c r="JJ11" s="65"/>
      <c r="JK11" s="65"/>
      <c r="JL11" s="65"/>
      <c r="JM11" s="65"/>
      <c r="JN11" s="65"/>
      <c r="JO11" s="65"/>
      <c r="JP11" s="65"/>
      <c r="JQ11" s="65"/>
      <c r="JR11" s="65"/>
      <c r="JS11" s="65"/>
      <c r="JT11" s="65"/>
      <c r="JU11" s="65"/>
      <c r="JV11" s="65"/>
      <c r="JW11" s="65"/>
      <c r="JX11" s="65"/>
      <c r="JY11" s="65"/>
      <c r="JZ11" s="65"/>
      <c r="KA11" s="65"/>
      <c r="KB11" s="65"/>
      <c r="KC11" s="65"/>
      <c r="KD11" s="65"/>
      <c r="KE11" s="65"/>
      <c r="KF11" s="65"/>
      <c r="KG11" s="65"/>
      <c r="KH11" s="65"/>
      <c r="KI11" s="65"/>
      <c r="KJ11" s="65"/>
      <c r="KK11" s="65"/>
      <c r="KL11" s="65"/>
      <c r="KM11" s="65"/>
      <c r="KN11" s="65"/>
      <c r="KO11" s="65"/>
      <c r="KP11" s="65"/>
      <c r="KQ11" s="65"/>
      <c r="KR11" s="65"/>
      <c r="KS11" s="65"/>
      <c r="KT11" s="65"/>
      <c r="KU11" s="65"/>
      <c r="KV11" s="65"/>
      <c r="KW11" s="65"/>
      <c r="KX11" s="65"/>
      <c r="KY11" s="65"/>
      <c r="KZ11" s="65"/>
      <c r="LA11" s="65"/>
      <c r="LB11" s="65"/>
      <c r="LC11" s="65"/>
      <c r="LD11" s="65"/>
      <c r="LE11" s="65"/>
      <c r="LF11" s="65"/>
      <c r="LG11" s="65"/>
      <c r="LH11" s="65"/>
      <c r="LI11" s="65"/>
      <c r="LJ11" s="65"/>
      <c r="LK11" s="65"/>
      <c r="LL11" s="65"/>
      <c r="LM11" s="65"/>
      <c r="LN11" s="65"/>
      <c r="LO11" s="65"/>
      <c r="LP11" s="65"/>
      <c r="LQ11" s="65"/>
      <c r="LR11" s="65"/>
      <c r="LS11" s="65"/>
      <c r="LT11" s="65"/>
      <c r="LU11" s="65"/>
      <c r="LV11" s="65"/>
      <c r="LW11" s="65"/>
      <c r="LX11" s="65"/>
      <c r="LY11" s="65"/>
      <c r="LZ11" s="65"/>
      <c r="MA11" s="65"/>
      <c r="MB11" s="65"/>
      <c r="MC11" s="65"/>
      <c r="MD11" s="65"/>
      <c r="ME11" s="65"/>
      <c r="MF11" s="65"/>
      <c r="MG11" s="65"/>
      <c r="MH11" s="65"/>
      <c r="MI11" s="65"/>
      <c r="MJ11" s="65"/>
      <c r="MK11" s="65"/>
      <c r="ML11" s="65"/>
      <c r="MM11" s="65"/>
      <c r="MN11" s="65"/>
      <c r="MO11" s="65"/>
      <c r="MP11" s="65"/>
      <c r="MQ11" s="65"/>
      <c r="MR11" s="65"/>
      <c r="MS11" s="65"/>
      <c r="MT11" s="65"/>
      <c r="MU11" s="65"/>
      <c r="MV11" s="65"/>
      <c r="MW11" s="65"/>
      <c r="MX11" s="65"/>
      <c r="MY11" s="65"/>
      <c r="MZ11" s="65"/>
      <c r="NA11" s="65"/>
      <c r="NB11" s="65"/>
      <c r="NC11" s="65"/>
      <c r="ND11" s="65"/>
      <c r="NE11" s="65"/>
      <c r="NF11" s="65"/>
      <c r="NG11" s="65"/>
      <c r="NH11" s="65"/>
      <c r="NI11" s="65"/>
      <c r="NJ11" s="65"/>
      <c r="NK11" s="65"/>
      <c r="NL11" s="65"/>
      <c r="NM11" s="65"/>
      <c r="NN11" s="65"/>
      <c r="NO11" s="65"/>
      <c r="NP11" s="65"/>
      <c r="NQ11" s="65"/>
      <c r="NR11" s="65"/>
      <c r="NS11" s="65"/>
      <c r="NT11" s="65"/>
      <c r="NU11" s="65"/>
      <c r="NV11" s="65"/>
      <c r="NW11" s="65"/>
      <c r="NX11" s="65"/>
      <c r="NY11" s="65"/>
      <c r="NZ11" s="65"/>
      <c r="OA11" s="65"/>
      <c r="OB11" s="65"/>
      <c r="OC11" s="65"/>
      <c r="OD11" s="65"/>
      <c r="OE11" s="65"/>
      <c r="OF11" s="65"/>
      <c r="OG11" s="65"/>
      <c r="OH11" s="65"/>
      <c r="OI11" s="65"/>
      <c r="OJ11" s="65"/>
      <c r="OK11" s="65"/>
      <c r="OL11" s="65"/>
      <c r="OM11" s="65"/>
      <c r="ON11" s="65"/>
      <c r="OO11" s="65"/>
      <c r="OP11" s="65"/>
      <c r="OQ11" s="65"/>
      <c r="OR11" s="65"/>
      <c r="OS11" s="65"/>
      <c r="OT11" s="65"/>
      <c r="OU11" s="65"/>
      <c r="OV11" s="65"/>
      <c r="OW11" s="65"/>
      <c r="OX11" s="65"/>
      <c r="OY11" s="65"/>
      <c r="OZ11" s="65"/>
      <c r="PA11" s="65"/>
      <c r="PB11" s="65"/>
      <c r="PC11" s="65"/>
      <c r="PD11" s="65"/>
      <c r="PE11" s="65"/>
      <c r="PF11" s="65"/>
      <c r="PG11" s="65"/>
      <c r="PH11" s="65"/>
      <c r="PI11" s="65"/>
      <c r="PJ11" s="65"/>
      <c r="PK11" s="65"/>
      <c r="PL11" s="65"/>
      <c r="PM11" s="65"/>
      <c r="PN11" s="65"/>
      <c r="PO11" s="65"/>
      <c r="PP11" s="65"/>
      <c r="PQ11" s="65"/>
      <c r="PR11" s="65"/>
      <c r="PS11" s="65"/>
      <c r="PT11" s="65"/>
      <c r="PU11" s="65"/>
      <c r="PV11" s="65"/>
      <c r="PW11" s="65"/>
      <c r="PX11" s="65"/>
      <c r="PY11" s="65"/>
      <c r="PZ11" s="65"/>
      <c r="QA11" s="65"/>
      <c r="QB11" s="65"/>
      <c r="QC11" s="65"/>
      <c r="QD11" s="65"/>
      <c r="QE11" s="65"/>
      <c r="QF11" s="65"/>
      <c r="QG11" s="65"/>
      <c r="QH11" s="65"/>
      <c r="QI11" s="65"/>
      <c r="QJ11" s="65"/>
      <c r="QK11" s="65"/>
      <c r="QL11" s="65"/>
      <c r="QM11" s="65"/>
      <c r="QN11" s="65"/>
      <c r="QO11" s="65"/>
      <c r="QP11" s="65"/>
      <c r="QQ11" s="65"/>
      <c r="QR11" s="65"/>
      <c r="QS11" s="65"/>
      <c r="QT11" s="65"/>
      <c r="QU11" s="65"/>
      <c r="QV11" s="65"/>
      <c r="QW11" s="65"/>
      <c r="QX11" s="65"/>
      <c r="QY11" s="65"/>
      <c r="QZ11" s="65"/>
      <c r="RA11" s="65"/>
      <c r="RB11" s="65"/>
      <c r="RC11" s="65"/>
      <c r="RD11" s="65"/>
      <c r="RE11" s="65"/>
      <c r="RF11" s="65"/>
      <c r="RG11" s="65"/>
      <c r="RH11" s="65"/>
      <c r="RI11" s="65"/>
      <c r="RJ11" s="65"/>
      <c r="RK11" s="65"/>
      <c r="RL11" s="65"/>
      <c r="RM11" s="65"/>
      <c r="RN11" s="65"/>
      <c r="RO11" s="65"/>
      <c r="RP11" s="65"/>
      <c r="RQ11" s="65"/>
      <c r="RR11" s="65"/>
      <c r="RS11" s="65"/>
      <c r="RT11" s="65"/>
      <c r="RU11" s="65"/>
      <c r="RV11" s="65"/>
      <c r="RW11" s="65"/>
      <c r="RX11" s="65"/>
      <c r="RY11" s="65"/>
      <c r="RZ11" s="65"/>
      <c r="SA11" s="65"/>
      <c r="SB11" s="65"/>
      <c r="SC11" s="65"/>
      <c r="SD11" s="65"/>
      <c r="SE11" s="65"/>
      <c r="SF11" s="65"/>
      <c r="SG11" s="65"/>
      <c r="SH11" s="65"/>
      <c r="SI11" s="65"/>
      <c r="SJ11" s="65"/>
      <c r="SK11" s="65"/>
      <c r="SL11" s="65"/>
      <c r="SM11" s="65"/>
      <c r="SN11" s="65"/>
      <c r="SO11" s="65"/>
      <c r="SP11" s="65"/>
      <c r="SQ11" s="65"/>
      <c r="SR11" s="65"/>
      <c r="SS11" s="65"/>
      <c r="ST11" s="65"/>
      <c r="SU11" s="65"/>
      <c r="SV11" s="65"/>
      <c r="SW11" s="65"/>
      <c r="SX11" s="65"/>
      <c r="SY11" s="65"/>
      <c r="SZ11" s="65"/>
      <c r="TA11" s="65"/>
      <c r="TB11" s="65"/>
      <c r="TC11" s="65"/>
      <c r="TD11" s="65"/>
      <c r="TE11" s="65"/>
      <c r="TF11" s="65"/>
      <c r="TG11" s="65"/>
      <c r="TH11" s="65"/>
      <c r="TI11" s="65"/>
      <c r="TJ11" s="65"/>
      <c r="TK11" s="65"/>
      <c r="TL11" s="65"/>
      <c r="TM11" s="65"/>
      <c r="TN11" s="65"/>
      <c r="TO11" s="65"/>
      <c r="TP11" s="65"/>
      <c r="TQ11" s="65"/>
      <c r="TR11" s="65"/>
      <c r="TS11" s="65"/>
      <c r="TT11" s="65"/>
      <c r="TU11" s="65"/>
      <c r="TV11" s="65"/>
      <c r="TW11" s="65"/>
      <c r="TX11" s="65"/>
      <c r="TY11" s="65"/>
      <c r="TZ11" s="65"/>
      <c r="UA11" s="65"/>
      <c r="UB11" s="65"/>
      <c r="UC11" s="65"/>
      <c r="UD11" s="65"/>
      <c r="UE11" s="65"/>
      <c r="UF11" s="65"/>
      <c r="UG11" s="65"/>
      <c r="UH11" s="65"/>
      <c r="UI11" s="65"/>
      <c r="UJ11" s="65"/>
      <c r="UK11" s="65"/>
      <c r="UL11" s="65"/>
      <c r="UM11" s="65"/>
      <c r="UN11" s="65"/>
      <c r="UO11" s="65"/>
      <c r="UP11" s="65"/>
      <c r="UQ11" s="65"/>
      <c r="UR11" s="65"/>
      <c r="US11" s="65"/>
      <c r="UT11" s="65"/>
      <c r="UU11" s="65"/>
      <c r="UV11" s="65"/>
      <c r="UW11" s="65"/>
      <c r="UX11" s="65"/>
      <c r="UY11" s="65"/>
      <c r="UZ11" s="65"/>
      <c r="VA11" s="65"/>
      <c r="VB11" s="65"/>
      <c r="VC11" s="65"/>
      <c r="VD11" s="65"/>
      <c r="VE11" s="65"/>
      <c r="VF11" s="65"/>
      <c r="VG11" s="65"/>
      <c r="VH11" s="65"/>
      <c r="VI11" s="65"/>
      <c r="VJ11" s="65"/>
      <c r="VK11" s="65"/>
      <c r="VL11" s="65"/>
      <c r="VM11" s="65"/>
      <c r="VN11" s="65"/>
      <c r="VO11" s="65"/>
      <c r="VP11" s="65"/>
      <c r="VQ11" s="65"/>
      <c r="VR11" s="65"/>
      <c r="VS11" s="65"/>
      <c r="VT11" s="65"/>
      <c r="VU11" s="65"/>
      <c r="VV11" s="65"/>
      <c r="VW11" s="65"/>
      <c r="VX11" s="65"/>
      <c r="VY11" s="65"/>
      <c r="VZ11" s="65"/>
      <c r="WA11" s="65"/>
      <c r="WB11" s="65"/>
      <c r="WC11" s="65"/>
      <c r="WD11" s="65"/>
      <c r="WE11" s="65"/>
      <c r="WF11" s="65"/>
      <c r="WG11" s="65"/>
      <c r="WH11" s="65"/>
      <c r="WI11" s="65"/>
      <c r="WJ11" s="65"/>
      <c r="WK11" s="65"/>
      <c r="WL11" s="65"/>
      <c r="WM11" s="65"/>
      <c r="WN11" s="65"/>
      <c r="WO11" s="65"/>
      <c r="WP11" s="65"/>
      <c r="WQ11" s="65"/>
      <c r="WR11" s="65"/>
      <c r="WS11" s="65"/>
      <c r="WT11" s="65"/>
      <c r="WU11" s="65"/>
      <c r="WV11" s="65"/>
      <c r="WW11" s="65"/>
      <c r="WX11" s="65"/>
      <c r="WY11" s="65"/>
      <c r="WZ11" s="65"/>
      <c r="XA11" s="65"/>
      <c r="XB11" s="65"/>
      <c r="XC11" s="65"/>
      <c r="XD11" s="65"/>
      <c r="XE11" s="65"/>
      <c r="XF11" s="65"/>
      <c r="XG11" s="65"/>
      <c r="XH11" s="65"/>
      <c r="XI11" s="65"/>
      <c r="XJ11" s="65"/>
      <c r="XK11" s="65"/>
      <c r="XL11" s="65"/>
      <c r="XM11" s="65"/>
      <c r="XN11" s="65"/>
      <c r="XO11" s="65"/>
      <c r="XP11" s="65"/>
      <c r="XQ11" s="65"/>
      <c r="XR11" s="65"/>
      <c r="XS11" s="65"/>
      <c r="XT11" s="65"/>
      <c r="XU11" s="65"/>
      <c r="XV11" s="65"/>
      <c r="XW11" s="65"/>
      <c r="XX11" s="65"/>
      <c r="XY11" s="65"/>
      <c r="XZ11" s="65"/>
      <c r="YA11" s="65"/>
      <c r="YB11" s="65"/>
      <c r="YC11" s="65"/>
      <c r="YD11" s="65"/>
      <c r="YE11" s="65"/>
      <c r="YF11" s="65"/>
      <c r="YG11" s="65"/>
      <c r="YH11" s="65"/>
      <c r="YI11" s="65"/>
      <c r="YJ11" s="65"/>
      <c r="YK11" s="65"/>
      <c r="YL11" s="65"/>
      <c r="YM11" s="65"/>
      <c r="YN11" s="65"/>
      <c r="YO11" s="65"/>
      <c r="YP11" s="65"/>
      <c r="YQ11" s="65"/>
      <c r="YR11" s="65"/>
      <c r="YS11" s="65"/>
      <c r="YT11" s="65"/>
      <c r="YU11" s="65"/>
      <c r="YV11" s="65"/>
      <c r="YW11" s="65"/>
      <c r="YX11" s="65"/>
      <c r="YY11" s="65"/>
      <c r="YZ11" s="65"/>
      <c r="ZA11" s="65"/>
      <c r="ZB11" s="65"/>
      <c r="ZC11" s="65"/>
      <c r="ZD11" s="65"/>
      <c r="ZE11" s="65"/>
      <c r="ZF11" s="65"/>
      <c r="ZG11" s="65"/>
      <c r="ZH11" s="65"/>
      <c r="ZI11" s="65"/>
      <c r="ZJ11" s="65"/>
      <c r="ZK11" s="65"/>
      <c r="ZL11" s="65"/>
      <c r="ZM11" s="65"/>
      <c r="ZN11" s="65"/>
      <c r="ZO11" s="65"/>
      <c r="ZP11" s="65"/>
      <c r="ZQ11" s="65"/>
      <c r="ZR11" s="65"/>
      <c r="ZS11" s="65"/>
      <c r="ZT11" s="65"/>
      <c r="ZU11" s="65"/>
      <c r="ZV11" s="65"/>
      <c r="ZW11" s="65"/>
      <c r="ZX11" s="65"/>
      <c r="ZY11" s="65"/>
      <c r="ZZ11" s="65"/>
      <c r="AAA11" s="65"/>
      <c r="AAB11" s="65"/>
      <c r="AAC11" s="65"/>
      <c r="AAD11" s="65"/>
      <c r="AAE11" s="65"/>
      <c r="AAF11" s="65"/>
      <c r="AAG11" s="65"/>
      <c r="AAH11" s="65"/>
      <c r="AAI11" s="65"/>
      <c r="AAJ11" s="65"/>
      <c r="AAK11" s="65"/>
      <c r="AAL11" s="65"/>
      <c r="AAM11" s="65"/>
      <c r="AAN11" s="65"/>
      <c r="AAO11" s="65"/>
      <c r="AAP11" s="65"/>
      <c r="AAQ11" s="65"/>
      <c r="AAR11" s="65"/>
      <c r="AAS11" s="65"/>
      <c r="AAT11" s="65"/>
      <c r="AAU11" s="65"/>
      <c r="AAV11" s="65"/>
      <c r="AAW11" s="65"/>
      <c r="AAX11" s="65"/>
      <c r="AAY11" s="65"/>
      <c r="AAZ11" s="65"/>
      <c r="ABA11" s="65"/>
      <c r="ABB11" s="65"/>
      <c r="ABC11" s="65"/>
      <c r="ABD11" s="65"/>
      <c r="ABE11" s="65"/>
      <c r="ABF11" s="65"/>
      <c r="ABG11" s="65"/>
      <c r="ABH11" s="65"/>
      <c r="ABI11" s="65"/>
      <c r="ABJ11" s="65"/>
      <c r="ABK11" s="65"/>
      <c r="ABL11" s="65"/>
      <c r="ABM11" s="65"/>
      <c r="ABN11" s="65"/>
      <c r="ABO11" s="65"/>
      <c r="ABP11" s="65"/>
      <c r="ABQ11" s="65"/>
      <c r="ABR11" s="65"/>
      <c r="ABS11" s="65"/>
      <c r="ABT11" s="65"/>
      <c r="ABU11" s="65"/>
      <c r="ABV11" s="65"/>
      <c r="ABW11" s="65"/>
      <c r="ABX11" s="65"/>
      <c r="ABY11" s="65"/>
      <c r="ABZ11" s="65"/>
      <c r="ACA11" s="65"/>
      <c r="ACB11" s="65"/>
      <c r="ACC11" s="65"/>
      <c r="ACD11" s="65"/>
      <c r="ACE11" s="65"/>
      <c r="ACF11" s="65"/>
      <c r="ACG11" s="65"/>
      <c r="ACH11" s="65"/>
      <c r="ACI11" s="65"/>
      <c r="ACJ11" s="65"/>
      <c r="ACK11" s="65"/>
      <c r="ACL11" s="65"/>
      <c r="ACM11" s="65"/>
      <c r="ACN11" s="65"/>
      <c r="ACO11" s="65"/>
      <c r="ACP11" s="65"/>
      <c r="ACQ11" s="65"/>
      <c r="ACR11" s="65"/>
      <c r="ACS11" s="65"/>
      <c r="ACT11" s="65"/>
      <c r="ACU11" s="65"/>
      <c r="ACV11" s="65"/>
      <c r="ACW11" s="65"/>
      <c r="ACX11" s="65"/>
      <c r="ACY11" s="65"/>
      <c r="ACZ11" s="65"/>
      <c r="ADA11" s="65"/>
      <c r="ADB11" s="65"/>
      <c r="ADC11" s="65"/>
      <c r="ADD11" s="65"/>
      <c r="ADE11" s="65"/>
      <c r="ADF11" s="65"/>
      <c r="ADG11" s="65"/>
      <c r="ADH11" s="65"/>
      <c r="ADI11" s="65"/>
      <c r="ADJ11" s="65"/>
      <c r="ADK11" s="65"/>
      <c r="ADL11" s="65"/>
      <c r="ADM11" s="65"/>
      <c r="ADN11" s="65"/>
      <c r="ADO11" s="65"/>
      <c r="ADP11" s="65"/>
      <c r="ADQ11" s="65"/>
      <c r="ADR11" s="65"/>
      <c r="ADS11" s="65"/>
      <c r="ADT11" s="65"/>
      <c r="ADU11" s="65"/>
      <c r="ADV11" s="65"/>
      <c r="ADW11" s="65"/>
      <c r="ADX11" s="65"/>
      <c r="ADY11" s="65"/>
      <c r="ADZ11" s="65"/>
      <c r="AEA11" s="65"/>
      <c r="AEB11" s="65"/>
      <c r="AEC11" s="65"/>
      <c r="AED11" s="65"/>
      <c r="AEE11" s="65"/>
      <c r="AEF11" s="65"/>
      <c r="AEG11" s="65"/>
      <c r="AEH11" s="65"/>
      <c r="AEI11" s="65"/>
      <c r="AEJ11" s="65"/>
      <c r="AEK11" s="65"/>
      <c r="AEL11" s="65"/>
      <c r="AEM11" s="65"/>
      <c r="AEN11" s="65"/>
      <c r="AEO11" s="65"/>
      <c r="AEP11" s="65"/>
      <c r="AEQ11" s="65"/>
      <c r="AER11" s="65"/>
      <c r="AES11" s="65"/>
      <c r="AET11" s="65"/>
      <c r="AEU11" s="65"/>
      <c r="AEV11" s="65"/>
      <c r="AEW11" s="65"/>
      <c r="AEX11" s="65"/>
      <c r="AEY11" s="65"/>
      <c r="AEZ11" s="65"/>
      <c r="AFA11" s="65"/>
      <c r="AFB11" s="65"/>
      <c r="AFC11" s="65"/>
      <c r="AFD11" s="65"/>
      <c r="AFE11" s="65"/>
      <c r="AFF11" s="65"/>
      <c r="AFG11" s="65"/>
      <c r="AFH11" s="65"/>
      <c r="AFI11" s="65"/>
      <c r="AFJ11" s="65"/>
      <c r="AFK11" s="65"/>
      <c r="AFL11" s="65"/>
      <c r="AFM11" s="65"/>
      <c r="AFN11" s="65"/>
      <c r="AFO11" s="65"/>
      <c r="AFP11" s="65"/>
      <c r="AFQ11" s="65"/>
      <c r="AFR11" s="65"/>
      <c r="AFS11" s="65"/>
      <c r="AFT11" s="65"/>
      <c r="AFU11" s="65"/>
      <c r="AFV11" s="65"/>
      <c r="AFW11" s="65"/>
      <c r="AFX11" s="65"/>
      <c r="AFY11" s="65"/>
      <c r="AFZ11" s="65"/>
      <c r="AGA11" s="65"/>
      <c r="AGB11" s="65"/>
      <c r="AGC11" s="65"/>
      <c r="AGD11" s="65"/>
      <c r="AGE11" s="65"/>
      <c r="AGF11" s="65"/>
      <c r="AGG11" s="65"/>
      <c r="AGH11" s="65"/>
      <c r="AGI11" s="65"/>
      <c r="AGJ11" s="65"/>
      <c r="AGK11" s="65"/>
      <c r="AGL11" s="65"/>
      <c r="AGM11" s="65"/>
      <c r="AGN11" s="65"/>
      <c r="AGO11" s="65"/>
      <c r="AGP11" s="65"/>
      <c r="AGQ11" s="65"/>
      <c r="AGR11" s="65"/>
      <c r="AGS11" s="65"/>
      <c r="AGT11" s="65"/>
      <c r="AGU11" s="65"/>
      <c r="AGV11" s="65"/>
      <c r="AGW11" s="65"/>
      <c r="AGX11" s="65"/>
      <c r="AGY11" s="65"/>
      <c r="AGZ11" s="65"/>
      <c r="AHA11" s="65"/>
      <c r="AHB11" s="65"/>
      <c r="AHC11" s="65"/>
      <c r="AHD11" s="65"/>
      <c r="AHE11" s="65"/>
      <c r="AHF11" s="65"/>
      <c r="AHG11" s="65"/>
      <c r="AHH11" s="65"/>
      <c r="AHI11" s="65"/>
      <c r="AHJ11" s="65"/>
      <c r="AHK11" s="65"/>
      <c r="AHL11" s="65"/>
      <c r="AHM11" s="65"/>
      <c r="AHN11" s="65"/>
      <c r="AHO11" s="65"/>
      <c r="AHP11" s="65"/>
      <c r="AHQ11" s="65"/>
      <c r="AHR11" s="65"/>
      <c r="AHS11" s="65"/>
      <c r="AHT11" s="65"/>
      <c r="AHU11" s="65"/>
      <c r="AHV11" s="65"/>
      <c r="AHW11" s="65"/>
      <c r="AHX11" s="65"/>
      <c r="AHY11" s="65"/>
      <c r="AHZ11" s="65"/>
      <c r="AIA11" s="65"/>
      <c r="AIB11" s="65"/>
      <c r="AIC11" s="65"/>
      <c r="AID11" s="65"/>
      <c r="AIE11" s="65"/>
      <c r="AIF11" s="65"/>
      <c r="AIG11" s="65"/>
      <c r="AIH11" s="65"/>
      <c r="AII11" s="65"/>
      <c r="AIJ11" s="65"/>
      <c r="AIK11" s="65"/>
      <c r="AIL11" s="65"/>
      <c r="AIM11" s="65"/>
      <c r="AIN11" s="65"/>
      <c r="AIO11" s="65"/>
      <c r="AIP11" s="65"/>
      <c r="AIQ11" s="65"/>
      <c r="AIR11" s="65"/>
      <c r="AIS11" s="65"/>
      <c r="AIT11" s="65"/>
      <c r="AIU11" s="65"/>
      <c r="AIV11" s="65"/>
      <c r="AIW11" s="65"/>
      <c r="AIX11" s="65"/>
      <c r="AIY11" s="65"/>
      <c r="AIZ11" s="65"/>
      <c r="AJA11" s="65"/>
      <c r="AJB11" s="65"/>
      <c r="AJC11" s="65"/>
      <c r="AJD11" s="65"/>
      <c r="AJE11" s="65"/>
      <c r="AJF11" s="65"/>
      <c r="AJG11" s="65"/>
      <c r="AJH11" s="65"/>
      <c r="AJI11" s="65"/>
      <c r="AJJ11" s="65"/>
      <c r="AJK11" s="65"/>
      <c r="AJL11" s="65"/>
      <c r="AJM11" s="65"/>
      <c r="AJN11" s="65"/>
      <c r="AJO11" s="65"/>
      <c r="AJP11" s="65"/>
      <c r="AJQ11" s="65"/>
      <c r="AJR11" s="65"/>
      <c r="AJS11" s="65"/>
      <c r="AJT11" s="65"/>
      <c r="AJU11" s="65"/>
      <c r="AJV11" s="65"/>
      <c r="AJW11" s="65"/>
      <c r="AJX11" s="65"/>
      <c r="AJY11" s="65"/>
      <c r="AJZ11" s="65"/>
      <c r="AKA11" s="65"/>
      <c r="AKB11" s="65"/>
      <c r="AKC11" s="65"/>
      <c r="AKD11" s="65"/>
      <c r="AKE11" s="65"/>
      <c r="AKF11" s="65"/>
      <c r="AKG11" s="65"/>
      <c r="AKH11" s="65"/>
      <c r="AKI11" s="65"/>
      <c r="AKJ11" s="65"/>
      <c r="AKK11" s="65"/>
      <c r="AKL11" s="65"/>
      <c r="AKM11" s="65"/>
      <c r="AKN11" s="65"/>
      <c r="AKO11" s="65"/>
      <c r="AKP11" s="65"/>
      <c r="AKQ11" s="65"/>
      <c r="AKR11" s="65"/>
      <c r="AKS11" s="65"/>
      <c r="AKT11" s="65"/>
      <c r="AKU11" s="65"/>
      <c r="AKV11" s="65"/>
      <c r="AKW11" s="65"/>
      <c r="AKX11" s="65"/>
      <c r="AKY11" s="65"/>
      <c r="AKZ11" s="65"/>
      <c r="ALA11" s="65"/>
      <c r="ALB11" s="65"/>
      <c r="ALC11" s="65"/>
      <c r="ALD11" s="65"/>
      <c r="ALE11" s="65"/>
      <c r="ALF11" s="65"/>
      <c r="ALG11" s="65"/>
      <c r="ALH11" s="65"/>
      <c r="ALI11" s="65"/>
      <c r="ALJ11" s="65"/>
      <c r="ALK11" s="65"/>
      <c r="ALL11" s="65"/>
      <c r="ALM11" s="65"/>
      <c r="ALN11" s="65"/>
      <c r="ALO11" s="65"/>
      <c r="ALP11" s="65"/>
      <c r="ALQ11" s="65"/>
      <c r="ALR11" s="65"/>
      <c r="ALS11" s="65"/>
      <c r="ALT11" s="65"/>
      <c r="ALU11" s="65"/>
      <c r="ALV11" s="65"/>
      <c r="ALW11" s="65"/>
      <c r="ALX11" s="65"/>
      <c r="ALY11" s="65"/>
      <c r="ALZ11" s="65"/>
      <c r="AMA11" s="65"/>
      <c r="AMB11" s="65"/>
      <c r="AMC11" s="65"/>
      <c r="AMD11" s="65"/>
      <c r="AME11" s="65"/>
      <c r="AMF11" s="65"/>
      <c r="AMG11" s="65"/>
      <c r="AMH11" s="65"/>
      <c r="AMI11" s="65"/>
      <c r="AMJ11" s="65"/>
      <c r="AMK11" s="65"/>
      <c r="AML11" s="65"/>
      <c r="AMM11" s="65"/>
      <c r="AMN11" s="65"/>
      <c r="AMO11" s="65"/>
      <c r="AMP11" s="65"/>
      <c r="AMQ11" s="65"/>
      <c r="AMR11" s="65"/>
      <c r="AMS11" s="65"/>
      <c r="AMT11" s="65"/>
      <c r="AMU11" s="65"/>
      <c r="AMV11" s="65"/>
      <c r="AMW11" s="65"/>
      <c r="AMX11" s="65"/>
      <c r="AMY11" s="65"/>
      <c r="AMZ11" s="65"/>
      <c r="ANA11" s="65"/>
      <c r="ANB11" s="65"/>
      <c r="ANC11" s="65"/>
      <c r="AND11" s="65"/>
      <c r="ANE11" s="65"/>
      <c r="ANF11" s="65"/>
      <c r="ANG11" s="65"/>
      <c r="ANH11" s="65"/>
      <c r="ANI11" s="65"/>
      <c r="ANJ11" s="65"/>
      <c r="ANK11" s="65"/>
      <c r="ANL11" s="65"/>
      <c r="ANM11" s="65"/>
      <c r="ANN11" s="65"/>
      <c r="ANO11" s="65"/>
      <c r="ANP11" s="65"/>
      <c r="ANQ11" s="65"/>
      <c r="ANR11" s="65"/>
      <c r="ANS11" s="65"/>
      <c r="ANT11" s="65"/>
      <c r="ANU11" s="65"/>
      <c r="ANV11" s="65"/>
      <c r="ANW11" s="65"/>
      <c r="ANX11" s="65"/>
      <c r="ANY11" s="65"/>
      <c r="ANZ11" s="65"/>
      <c r="AOA11" s="65"/>
      <c r="AOB11" s="65"/>
      <c r="AOC11" s="65"/>
      <c r="AOD11" s="65"/>
      <c r="AOE11" s="65"/>
      <c r="AOF11" s="65"/>
      <c r="AOG11" s="65"/>
      <c r="AOH11" s="65"/>
      <c r="AOI11" s="65"/>
      <c r="AOJ11" s="65"/>
      <c r="AOK11" s="65"/>
      <c r="AOL11" s="65"/>
      <c r="AOM11" s="65"/>
      <c r="AON11" s="65"/>
      <c r="AOO11" s="65"/>
      <c r="AOP11" s="65"/>
      <c r="AOQ11" s="65"/>
      <c r="AOR11" s="65"/>
      <c r="AOS11" s="65"/>
      <c r="AOT11" s="65"/>
      <c r="AOU11" s="65"/>
      <c r="AOV11" s="65"/>
      <c r="AOW11" s="65"/>
      <c r="AOX11" s="65"/>
      <c r="AOY11" s="65"/>
      <c r="AOZ11" s="65"/>
      <c r="APA11" s="65"/>
      <c r="APB11" s="65"/>
      <c r="APC11" s="65"/>
      <c r="APD11" s="65"/>
      <c r="APE11" s="65"/>
      <c r="APF11" s="65"/>
      <c r="APG11" s="65"/>
      <c r="APH11" s="65"/>
      <c r="API11" s="65"/>
      <c r="APJ11" s="65"/>
      <c r="APK11" s="65"/>
      <c r="APL11" s="65"/>
      <c r="APM11" s="65"/>
      <c r="APN11" s="65"/>
      <c r="APO11" s="65"/>
      <c r="APP11" s="65"/>
      <c r="APQ11" s="65"/>
      <c r="APR11" s="65"/>
      <c r="APS11" s="65"/>
      <c r="APT11" s="65"/>
      <c r="APU11" s="65"/>
      <c r="APV11" s="65"/>
      <c r="APW11" s="65"/>
      <c r="APX11" s="65"/>
      <c r="APY11" s="65"/>
      <c r="APZ11" s="65"/>
      <c r="AQA11" s="65"/>
      <c r="AQB11" s="65"/>
      <c r="AQC11" s="65"/>
      <c r="AQD11" s="65"/>
      <c r="AQE11" s="65"/>
      <c r="AQF11" s="65"/>
      <c r="AQG11" s="65"/>
      <c r="AQH11" s="65"/>
      <c r="AQI11" s="65"/>
      <c r="AQJ11" s="65"/>
      <c r="AQK11" s="65"/>
      <c r="AQL11" s="65"/>
      <c r="AQM11" s="65"/>
      <c r="AQN11" s="65"/>
      <c r="AQO11" s="65"/>
      <c r="AQP11" s="65"/>
      <c r="AQQ11" s="65"/>
      <c r="AQR11" s="65"/>
      <c r="AQS11" s="65"/>
      <c r="AQT11" s="65"/>
      <c r="AQU11" s="65"/>
      <c r="AQV11" s="65"/>
      <c r="AQW11" s="65"/>
      <c r="AQX11" s="65"/>
      <c r="AQY11" s="65"/>
      <c r="AQZ11" s="65"/>
      <c r="ARA11" s="65"/>
      <c r="ARB11" s="65"/>
      <c r="ARC11" s="65"/>
      <c r="ARD11" s="65"/>
      <c r="ARE11" s="65"/>
      <c r="ARF11" s="65"/>
      <c r="ARG11" s="65"/>
      <c r="ARH11" s="65"/>
      <c r="ARI11" s="65"/>
      <c r="ARJ11" s="65"/>
      <c r="ARK11" s="65"/>
      <c r="ARL11" s="65"/>
      <c r="ARM11" s="65"/>
      <c r="ARN11" s="65"/>
      <c r="ARO11" s="65"/>
      <c r="ARP11" s="65"/>
      <c r="ARQ11" s="65"/>
      <c r="ARR11" s="65"/>
      <c r="ARS11" s="65"/>
      <c r="ART11" s="65"/>
      <c r="ARU11" s="65"/>
      <c r="ARV11" s="65"/>
      <c r="ARW11" s="65"/>
      <c r="ARX11" s="65"/>
      <c r="ARY11" s="65"/>
      <c r="ARZ11" s="65"/>
      <c r="ASA11" s="65"/>
      <c r="ASB11" s="65"/>
      <c r="ASC11" s="65"/>
      <c r="ASD11" s="65"/>
      <c r="ASE11" s="65"/>
      <c r="ASF11" s="65"/>
      <c r="ASG11" s="65"/>
      <c r="ASH11" s="65"/>
      <c r="ASI11" s="65"/>
      <c r="ASJ11" s="65"/>
      <c r="ASK11" s="65"/>
      <c r="ASL11" s="65"/>
      <c r="ASM11" s="65"/>
      <c r="ASN11" s="65"/>
      <c r="ASO11" s="65"/>
      <c r="ASP11" s="65"/>
      <c r="ASQ11" s="65"/>
      <c r="ASR11" s="65"/>
      <c r="ASS11" s="65"/>
      <c r="AST11" s="65"/>
      <c r="ASU11" s="65"/>
      <c r="ASV11" s="65"/>
      <c r="ASW11" s="65"/>
      <c r="ASX11" s="65"/>
      <c r="ASY11" s="65"/>
      <c r="ASZ11" s="65"/>
      <c r="ATA11" s="65"/>
      <c r="ATB11" s="65"/>
      <c r="ATC11" s="65"/>
      <c r="ATD11" s="65"/>
      <c r="ATE11" s="65"/>
      <c r="ATF11" s="65"/>
      <c r="ATG11" s="65"/>
      <c r="ATH11" s="65"/>
      <c r="ATI11" s="65"/>
      <c r="ATJ11" s="65"/>
      <c r="ATK11" s="65"/>
      <c r="ATL11" s="65"/>
      <c r="ATM11" s="65"/>
      <c r="ATN11" s="65"/>
      <c r="ATO11" s="65"/>
      <c r="ATP11" s="65"/>
      <c r="ATQ11" s="65"/>
      <c r="ATR11" s="65"/>
      <c r="ATS11" s="65"/>
      <c r="ATT11" s="65"/>
      <c r="ATU11" s="65"/>
      <c r="ATV11" s="65"/>
      <c r="ATW11" s="65"/>
      <c r="ATX11" s="65"/>
      <c r="ATY11" s="65"/>
      <c r="ATZ11" s="65"/>
      <c r="AUA11" s="65"/>
      <c r="AUB11" s="65"/>
      <c r="AUC11" s="65"/>
      <c r="AUD11" s="65"/>
      <c r="AUE11" s="65"/>
      <c r="AUF11" s="65"/>
      <c r="AUG11" s="65"/>
      <c r="AUH11" s="65"/>
      <c r="AUI11" s="65"/>
      <c r="AUJ11" s="65"/>
      <c r="AUK11" s="65"/>
      <c r="AUL11" s="65"/>
      <c r="AUM11" s="65"/>
      <c r="AUN11" s="65"/>
      <c r="AUO11" s="65"/>
      <c r="AUP11" s="65"/>
      <c r="AUQ11" s="65"/>
      <c r="AUR11" s="65"/>
      <c r="AUS11" s="65"/>
      <c r="AUT11" s="65"/>
      <c r="AUU11" s="65"/>
      <c r="AUV11" s="65"/>
    </row>
    <row r="12" spans="1:1244" s="38" customFormat="1" ht="30" x14ac:dyDescent="0.2">
      <c r="A12" s="17">
        <f t="shared" ref="A12:A59" si="0">A11+1</f>
        <v>3</v>
      </c>
      <c r="B12" s="149" t="s">
        <v>187</v>
      </c>
      <c r="C12" s="240">
        <v>57693</v>
      </c>
      <c r="D12" s="174">
        <v>36708</v>
      </c>
      <c r="E12" s="174">
        <v>57693</v>
      </c>
      <c r="F12" s="174">
        <v>36708</v>
      </c>
      <c r="G12" s="174">
        <v>33</v>
      </c>
      <c r="H12" s="174">
        <v>11</v>
      </c>
      <c r="I12" s="174">
        <v>69</v>
      </c>
      <c r="J12" s="174">
        <v>31</v>
      </c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>
        <v>1</v>
      </c>
      <c r="AH12" s="174"/>
      <c r="AI12" s="174"/>
      <c r="AJ12" s="174"/>
      <c r="AK12" s="174"/>
      <c r="AL12" s="174"/>
      <c r="AM12" s="174">
        <v>2</v>
      </c>
      <c r="AN12" s="174"/>
      <c r="AO12" s="174"/>
      <c r="AP12" s="174">
        <v>3</v>
      </c>
      <c r="AQ12" s="174"/>
      <c r="AR12" s="174"/>
      <c r="AS12" s="174"/>
      <c r="AT12" s="174"/>
      <c r="AU12" s="174">
        <v>6</v>
      </c>
      <c r="AV12" s="174">
        <v>1</v>
      </c>
      <c r="AW12" s="174">
        <v>5</v>
      </c>
      <c r="AX12" s="174">
        <v>1</v>
      </c>
      <c r="AY12" s="174"/>
      <c r="AZ12" s="174"/>
      <c r="BA12" s="174"/>
      <c r="BB12" s="174"/>
      <c r="BC12" s="174">
        <v>8</v>
      </c>
      <c r="BD12" s="174"/>
      <c r="BE12" s="174">
        <v>10</v>
      </c>
      <c r="BF12" s="174">
        <v>6</v>
      </c>
      <c r="BG12" s="174"/>
      <c r="BH12" s="174"/>
      <c r="BI12" s="174"/>
      <c r="BJ12" s="174"/>
      <c r="BK12" s="174">
        <v>3</v>
      </c>
      <c r="BL12" s="174">
        <v>3</v>
      </c>
      <c r="BM12" s="174">
        <v>9</v>
      </c>
      <c r="BN12" s="174">
        <v>3</v>
      </c>
      <c r="BO12" s="174"/>
      <c r="BP12" s="174"/>
      <c r="BQ12" s="174"/>
      <c r="BR12" s="174"/>
      <c r="BS12" s="174">
        <v>4</v>
      </c>
      <c r="BT12" s="174">
        <v>2</v>
      </c>
      <c r="BU12" s="174">
        <v>11</v>
      </c>
      <c r="BV12" s="174">
        <v>2</v>
      </c>
      <c r="BW12" s="174"/>
      <c r="BX12" s="205"/>
      <c r="BY12" s="205"/>
      <c r="BZ12" s="174"/>
      <c r="CA12" s="174">
        <v>4</v>
      </c>
      <c r="CB12" s="174">
        <v>1</v>
      </c>
      <c r="CC12" s="174">
        <v>8</v>
      </c>
      <c r="CD12" s="174">
        <v>5</v>
      </c>
      <c r="CE12" s="174"/>
      <c r="CF12" s="246"/>
      <c r="CG12" s="246"/>
      <c r="CH12" s="246"/>
      <c r="CI12" s="246">
        <v>1</v>
      </c>
      <c r="CJ12" s="246">
        <v>2</v>
      </c>
      <c r="CK12" s="246">
        <v>9</v>
      </c>
      <c r="CL12" s="246">
        <v>4</v>
      </c>
      <c r="CM12" s="246"/>
      <c r="CN12" s="246"/>
      <c r="CO12" s="246"/>
      <c r="CP12" s="246"/>
      <c r="CQ12" s="246">
        <v>3</v>
      </c>
      <c r="CR12" s="246">
        <v>2</v>
      </c>
      <c r="CS12" s="246">
        <v>6</v>
      </c>
      <c r="CT12" s="246">
        <v>1</v>
      </c>
      <c r="CU12" s="246"/>
      <c r="CV12" s="246"/>
      <c r="CW12" s="246"/>
      <c r="CX12" s="246"/>
      <c r="CY12" s="246">
        <v>2</v>
      </c>
      <c r="CZ12" s="246"/>
      <c r="DA12" s="246">
        <v>10</v>
      </c>
      <c r="DB12" s="246">
        <v>6</v>
      </c>
      <c r="DC12" s="246"/>
      <c r="DD12" s="246"/>
      <c r="DE12" s="246"/>
      <c r="DF12" s="230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  <c r="IR12" s="66"/>
      <c r="IS12" s="66"/>
      <c r="IT12" s="66"/>
      <c r="IU12" s="66"/>
      <c r="IV12" s="66"/>
      <c r="IW12" s="66"/>
      <c r="IX12" s="66"/>
      <c r="IY12" s="66"/>
      <c r="IZ12" s="66"/>
      <c r="JA12" s="66"/>
      <c r="JB12" s="66"/>
      <c r="JC12" s="66"/>
      <c r="JD12" s="66"/>
      <c r="JE12" s="66"/>
      <c r="JF12" s="66"/>
      <c r="JG12" s="66"/>
      <c r="JH12" s="66"/>
      <c r="JI12" s="66"/>
      <c r="JJ12" s="66"/>
      <c r="JK12" s="66"/>
      <c r="JL12" s="66"/>
      <c r="JM12" s="66"/>
      <c r="JN12" s="66"/>
      <c r="JO12" s="66"/>
      <c r="JP12" s="66"/>
      <c r="JQ12" s="66"/>
      <c r="JR12" s="66"/>
      <c r="JS12" s="66"/>
      <c r="JT12" s="66"/>
      <c r="JU12" s="66"/>
      <c r="JV12" s="66"/>
      <c r="JW12" s="66"/>
      <c r="JX12" s="66"/>
      <c r="JY12" s="66"/>
      <c r="JZ12" s="66"/>
      <c r="KA12" s="66"/>
      <c r="KB12" s="66"/>
      <c r="KC12" s="66"/>
      <c r="KD12" s="66"/>
      <c r="KE12" s="66"/>
      <c r="KF12" s="66"/>
      <c r="KG12" s="66"/>
      <c r="KH12" s="66"/>
      <c r="KI12" s="66"/>
      <c r="KJ12" s="66"/>
      <c r="KK12" s="66"/>
      <c r="KL12" s="66"/>
      <c r="KM12" s="66"/>
      <c r="KN12" s="66"/>
      <c r="KO12" s="66"/>
      <c r="KP12" s="66"/>
      <c r="KQ12" s="66"/>
      <c r="KR12" s="66"/>
      <c r="KS12" s="66"/>
      <c r="KT12" s="66"/>
      <c r="KU12" s="66"/>
      <c r="KV12" s="66"/>
      <c r="KW12" s="66"/>
      <c r="KX12" s="66"/>
      <c r="KY12" s="66"/>
      <c r="KZ12" s="66"/>
      <c r="LA12" s="66"/>
      <c r="LB12" s="66"/>
      <c r="LC12" s="66"/>
      <c r="LD12" s="66"/>
      <c r="LE12" s="66"/>
      <c r="LF12" s="66"/>
      <c r="LG12" s="66"/>
      <c r="LH12" s="66"/>
      <c r="LI12" s="66"/>
      <c r="LJ12" s="66"/>
      <c r="LK12" s="66"/>
      <c r="LL12" s="66"/>
      <c r="LM12" s="66"/>
      <c r="LN12" s="66"/>
      <c r="LO12" s="66"/>
      <c r="LP12" s="66"/>
      <c r="LQ12" s="66"/>
      <c r="LR12" s="66"/>
      <c r="LS12" s="66"/>
      <c r="LT12" s="66"/>
      <c r="LU12" s="66"/>
      <c r="LV12" s="66"/>
      <c r="LW12" s="66"/>
      <c r="LX12" s="66"/>
      <c r="LY12" s="66"/>
      <c r="LZ12" s="66"/>
      <c r="MA12" s="66"/>
      <c r="MB12" s="66"/>
      <c r="MC12" s="66"/>
      <c r="MD12" s="66"/>
      <c r="ME12" s="66"/>
      <c r="MF12" s="66"/>
      <c r="MG12" s="66"/>
      <c r="MH12" s="66"/>
      <c r="MI12" s="66"/>
      <c r="MJ12" s="66"/>
      <c r="MK12" s="66"/>
      <c r="ML12" s="66"/>
      <c r="MM12" s="66"/>
      <c r="MN12" s="66"/>
      <c r="MO12" s="66"/>
      <c r="MP12" s="66"/>
      <c r="MQ12" s="66"/>
      <c r="MR12" s="66"/>
      <c r="MS12" s="66"/>
      <c r="MT12" s="66"/>
      <c r="MU12" s="66"/>
      <c r="MV12" s="66"/>
      <c r="MW12" s="66"/>
      <c r="MX12" s="66"/>
      <c r="MY12" s="66"/>
      <c r="MZ12" s="66"/>
      <c r="NA12" s="66"/>
      <c r="NB12" s="66"/>
      <c r="NC12" s="66"/>
      <c r="ND12" s="66"/>
      <c r="NE12" s="66"/>
      <c r="NF12" s="66"/>
      <c r="NG12" s="66"/>
      <c r="NH12" s="66"/>
      <c r="NI12" s="66"/>
      <c r="NJ12" s="66"/>
      <c r="NK12" s="66"/>
      <c r="NL12" s="66"/>
      <c r="NM12" s="66"/>
      <c r="NN12" s="66"/>
      <c r="NO12" s="66"/>
      <c r="NP12" s="66"/>
      <c r="NQ12" s="66"/>
      <c r="NR12" s="66"/>
      <c r="NS12" s="66"/>
      <c r="NT12" s="66"/>
      <c r="NU12" s="66"/>
      <c r="NV12" s="66"/>
      <c r="NW12" s="66"/>
      <c r="NX12" s="66"/>
      <c r="NY12" s="66"/>
      <c r="NZ12" s="66"/>
      <c r="OA12" s="66"/>
      <c r="OB12" s="66"/>
      <c r="OC12" s="66"/>
      <c r="OD12" s="66"/>
      <c r="OE12" s="66"/>
      <c r="OF12" s="66"/>
      <c r="OG12" s="66"/>
      <c r="OH12" s="66"/>
      <c r="OI12" s="66"/>
      <c r="OJ12" s="66"/>
      <c r="OK12" s="66"/>
      <c r="OL12" s="66"/>
      <c r="OM12" s="66"/>
      <c r="ON12" s="66"/>
      <c r="OO12" s="66"/>
      <c r="OP12" s="66"/>
      <c r="OQ12" s="66"/>
      <c r="OR12" s="66"/>
      <c r="OS12" s="66"/>
      <c r="OT12" s="66"/>
      <c r="OU12" s="66"/>
      <c r="OV12" s="66"/>
      <c r="OW12" s="66"/>
      <c r="OX12" s="66"/>
      <c r="OY12" s="66"/>
      <c r="OZ12" s="66"/>
      <c r="PA12" s="66"/>
      <c r="PB12" s="66"/>
      <c r="PC12" s="66"/>
      <c r="PD12" s="66"/>
      <c r="PE12" s="66"/>
      <c r="PF12" s="66"/>
      <c r="PG12" s="66"/>
      <c r="PH12" s="66"/>
      <c r="PI12" s="66"/>
      <c r="PJ12" s="66"/>
      <c r="PK12" s="66"/>
      <c r="PL12" s="66"/>
      <c r="PM12" s="66"/>
      <c r="PN12" s="66"/>
      <c r="PO12" s="66"/>
      <c r="PP12" s="66"/>
      <c r="PQ12" s="66"/>
      <c r="PR12" s="66"/>
      <c r="PS12" s="66"/>
      <c r="PT12" s="66"/>
      <c r="PU12" s="66"/>
      <c r="PV12" s="66"/>
      <c r="PW12" s="66"/>
      <c r="PX12" s="66"/>
      <c r="PY12" s="66"/>
      <c r="PZ12" s="66"/>
      <c r="QA12" s="66"/>
      <c r="QB12" s="66"/>
      <c r="QC12" s="66"/>
      <c r="QD12" s="66"/>
      <c r="QE12" s="66"/>
      <c r="QF12" s="66"/>
      <c r="QG12" s="66"/>
      <c r="QH12" s="66"/>
      <c r="QI12" s="66"/>
      <c r="QJ12" s="66"/>
      <c r="QK12" s="66"/>
      <c r="QL12" s="66"/>
      <c r="QM12" s="66"/>
      <c r="QN12" s="66"/>
      <c r="QO12" s="66"/>
      <c r="QP12" s="66"/>
      <c r="QQ12" s="66"/>
      <c r="QR12" s="66"/>
      <c r="QS12" s="66"/>
      <c r="QT12" s="66"/>
      <c r="QU12" s="66"/>
      <c r="QV12" s="66"/>
      <c r="QW12" s="66"/>
      <c r="QX12" s="66"/>
      <c r="QY12" s="66"/>
      <c r="QZ12" s="66"/>
      <c r="RA12" s="66"/>
      <c r="RB12" s="66"/>
      <c r="RC12" s="66"/>
      <c r="RD12" s="66"/>
      <c r="RE12" s="66"/>
      <c r="RF12" s="66"/>
      <c r="RG12" s="66"/>
      <c r="RH12" s="66"/>
      <c r="RI12" s="66"/>
      <c r="RJ12" s="66"/>
      <c r="RK12" s="66"/>
      <c r="RL12" s="66"/>
      <c r="RM12" s="66"/>
      <c r="RN12" s="66"/>
      <c r="RO12" s="66"/>
      <c r="RP12" s="66"/>
      <c r="RQ12" s="66"/>
      <c r="RR12" s="66"/>
      <c r="RS12" s="66"/>
      <c r="RT12" s="66"/>
      <c r="RU12" s="66"/>
      <c r="RV12" s="66"/>
      <c r="RW12" s="66"/>
      <c r="RX12" s="66"/>
      <c r="RY12" s="66"/>
      <c r="RZ12" s="66"/>
      <c r="SA12" s="66"/>
      <c r="SB12" s="66"/>
      <c r="SC12" s="66"/>
      <c r="SD12" s="66"/>
      <c r="SE12" s="66"/>
      <c r="SF12" s="66"/>
      <c r="SG12" s="66"/>
      <c r="SH12" s="66"/>
      <c r="SI12" s="66"/>
      <c r="SJ12" s="66"/>
      <c r="SK12" s="66"/>
      <c r="SL12" s="66"/>
      <c r="SM12" s="66"/>
      <c r="SN12" s="66"/>
      <c r="SO12" s="66"/>
      <c r="SP12" s="66"/>
      <c r="SQ12" s="66"/>
      <c r="SR12" s="66"/>
      <c r="SS12" s="66"/>
      <c r="ST12" s="66"/>
      <c r="SU12" s="66"/>
      <c r="SV12" s="66"/>
      <c r="SW12" s="66"/>
      <c r="SX12" s="66"/>
      <c r="SY12" s="66"/>
      <c r="SZ12" s="66"/>
      <c r="TA12" s="66"/>
      <c r="TB12" s="66"/>
      <c r="TC12" s="66"/>
      <c r="TD12" s="66"/>
      <c r="TE12" s="66"/>
      <c r="TF12" s="66"/>
      <c r="TG12" s="66"/>
      <c r="TH12" s="66"/>
      <c r="TI12" s="66"/>
      <c r="TJ12" s="66"/>
      <c r="TK12" s="66"/>
      <c r="TL12" s="66"/>
      <c r="TM12" s="66"/>
      <c r="TN12" s="66"/>
      <c r="TO12" s="66"/>
      <c r="TP12" s="66"/>
      <c r="TQ12" s="66"/>
      <c r="TR12" s="66"/>
      <c r="TS12" s="66"/>
      <c r="TT12" s="66"/>
      <c r="TU12" s="66"/>
      <c r="TV12" s="66"/>
      <c r="TW12" s="66"/>
      <c r="TX12" s="66"/>
      <c r="TY12" s="66"/>
      <c r="TZ12" s="66"/>
      <c r="UA12" s="66"/>
      <c r="UB12" s="66"/>
      <c r="UC12" s="66"/>
      <c r="UD12" s="66"/>
      <c r="UE12" s="66"/>
      <c r="UF12" s="66"/>
      <c r="UG12" s="66"/>
      <c r="UH12" s="66"/>
      <c r="UI12" s="66"/>
      <c r="UJ12" s="66"/>
      <c r="UK12" s="66"/>
      <c r="UL12" s="66"/>
      <c r="UM12" s="66"/>
      <c r="UN12" s="66"/>
      <c r="UO12" s="66"/>
      <c r="UP12" s="66"/>
      <c r="UQ12" s="66"/>
      <c r="UR12" s="66"/>
      <c r="US12" s="66"/>
      <c r="UT12" s="66"/>
      <c r="UU12" s="66"/>
      <c r="UV12" s="66"/>
      <c r="UW12" s="66"/>
      <c r="UX12" s="66"/>
      <c r="UY12" s="66"/>
      <c r="UZ12" s="66"/>
      <c r="VA12" s="66"/>
      <c r="VB12" s="66"/>
      <c r="VC12" s="66"/>
      <c r="VD12" s="66"/>
      <c r="VE12" s="66"/>
      <c r="VF12" s="66"/>
      <c r="VG12" s="66"/>
      <c r="VH12" s="66"/>
      <c r="VI12" s="66"/>
      <c r="VJ12" s="66"/>
      <c r="VK12" s="66"/>
      <c r="VL12" s="66"/>
      <c r="VM12" s="66"/>
      <c r="VN12" s="66"/>
      <c r="VO12" s="66"/>
      <c r="VP12" s="66"/>
      <c r="VQ12" s="66"/>
      <c r="VR12" s="66"/>
      <c r="VS12" s="66"/>
      <c r="VT12" s="66"/>
      <c r="VU12" s="66"/>
      <c r="VV12" s="66"/>
      <c r="VW12" s="66"/>
      <c r="VX12" s="66"/>
      <c r="VY12" s="66"/>
      <c r="VZ12" s="66"/>
      <c r="WA12" s="66"/>
      <c r="WB12" s="66"/>
      <c r="WC12" s="66"/>
      <c r="WD12" s="66"/>
      <c r="WE12" s="66"/>
      <c r="WF12" s="66"/>
      <c r="WG12" s="66"/>
      <c r="WH12" s="66"/>
      <c r="WI12" s="66"/>
      <c r="WJ12" s="66"/>
      <c r="WK12" s="66"/>
      <c r="WL12" s="66"/>
      <c r="WM12" s="66"/>
      <c r="WN12" s="66"/>
      <c r="WO12" s="66"/>
      <c r="WP12" s="66"/>
      <c r="WQ12" s="66"/>
      <c r="WR12" s="66"/>
      <c r="WS12" s="66"/>
      <c r="WT12" s="66"/>
      <c r="WU12" s="66"/>
      <c r="WV12" s="66"/>
      <c r="WW12" s="66"/>
      <c r="WX12" s="66"/>
      <c r="WY12" s="66"/>
      <c r="WZ12" s="66"/>
      <c r="XA12" s="66"/>
      <c r="XB12" s="66"/>
      <c r="XC12" s="66"/>
      <c r="XD12" s="66"/>
      <c r="XE12" s="66"/>
      <c r="XF12" s="66"/>
      <c r="XG12" s="66"/>
      <c r="XH12" s="66"/>
      <c r="XI12" s="66"/>
      <c r="XJ12" s="66"/>
      <c r="XK12" s="66"/>
      <c r="XL12" s="66"/>
      <c r="XM12" s="66"/>
      <c r="XN12" s="66"/>
      <c r="XO12" s="66"/>
      <c r="XP12" s="66"/>
      <c r="XQ12" s="66"/>
      <c r="XR12" s="66"/>
      <c r="XS12" s="66"/>
      <c r="XT12" s="66"/>
      <c r="XU12" s="66"/>
      <c r="XV12" s="66"/>
      <c r="XW12" s="66"/>
      <c r="XX12" s="66"/>
      <c r="XY12" s="66"/>
      <c r="XZ12" s="66"/>
      <c r="YA12" s="66"/>
      <c r="YB12" s="66"/>
      <c r="YC12" s="66"/>
      <c r="YD12" s="66"/>
      <c r="YE12" s="66"/>
      <c r="YF12" s="66"/>
      <c r="YG12" s="66"/>
      <c r="YH12" s="66"/>
      <c r="YI12" s="66"/>
      <c r="YJ12" s="66"/>
      <c r="YK12" s="66"/>
      <c r="YL12" s="66"/>
      <c r="YM12" s="66"/>
      <c r="YN12" s="66"/>
      <c r="YO12" s="66"/>
      <c r="YP12" s="66"/>
      <c r="YQ12" s="66"/>
      <c r="YR12" s="66"/>
      <c r="YS12" s="66"/>
      <c r="YT12" s="66"/>
      <c r="YU12" s="66"/>
      <c r="YV12" s="66"/>
      <c r="YW12" s="66"/>
      <c r="YX12" s="66"/>
      <c r="YY12" s="66"/>
      <c r="YZ12" s="66"/>
      <c r="ZA12" s="66"/>
      <c r="ZB12" s="66"/>
      <c r="ZC12" s="66"/>
      <c r="ZD12" s="66"/>
      <c r="ZE12" s="66"/>
      <c r="ZF12" s="66"/>
      <c r="ZG12" s="66"/>
      <c r="ZH12" s="66"/>
      <c r="ZI12" s="66"/>
      <c r="ZJ12" s="66"/>
      <c r="ZK12" s="66"/>
      <c r="ZL12" s="66"/>
      <c r="ZM12" s="66"/>
      <c r="ZN12" s="66"/>
      <c r="ZO12" s="66"/>
      <c r="ZP12" s="66"/>
      <c r="ZQ12" s="66"/>
      <c r="ZR12" s="66"/>
      <c r="ZS12" s="66"/>
      <c r="ZT12" s="66"/>
      <c r="ZU12" s="66"/>
      <c r="ZV12" s="66"/>
      <c r="ZW12" s="66"/>
      <c r="ZX12" s="66"/>
      <c r="ZY12" s="66"/>
      <c r="ZZ12" s="66"/>
      <c r="AAA12" s="66"/>
      <c r="AAB12" s="66"/>
      <c r="AAC12" s="66"/>
      <c r="AAD12" s="66"/>
      <c r="AAE12" s="66"/>
      <c r="AAF12" s="66"/>
      <c r="AAG12" s="66"/>
      <c r="AAH12" s="66"/>
      <c r="AAI12" s="66"/>
      <c r="AAJ12" s="66"/>
      <c r="AAK12" s="66"/>
      <c r="AAL12" s="66"/>
      <c r="AAM12" s="66"/>
      <c r="AAN12" s="66"/>
      <c r="AAO12" s="66"/>
      <c r="AAP12" s="66"/>
      <c r="AAQ12" s="66"/>
      <c r="AAR12" s="66"/>
      <c r="AAS12" s="66"/>
      <c r="AAT12" s="66"/>
      <c r="AAU12" s="66"/>
      <c r="AAV12" s="66"/>
      <c r="AAW12" s="66"/>
      <c r="AAX12" s="66"/>
      <c r="AAY12" s="66"/>
      <c r="AAZ12" s="66"/>
      <c r="ABA12" s="66"/>
      <c r="ABB12" s="66"/>
      <c r="ABC12" s="66"/>
      <c r="ABD12" s="66"/>
      <c r="ABE12" s="66"/>
      <c r="ABF12" s="66"/>
      <c r="ABG12" s="66"/>
      <c r="ABH12" s="66"/>
      <c r="ABI12" s="66"/>
      <c r="ABJ12" s="66"/>
      <c r="ABK12" s="66"/>
      <c r="ABL12" s="66"/>
      <c r="ABM12" s="66"/>
      <c r="ABN12" s="66"/>
      <c r="ABO12" s="66"/>
      <c r="ABP12" s="66"/>
      <c r="ABQ12" s="66"/>
      <c r="ABR12" s="66"/>
      <c r="ABS12" s="66"/>
      <c r="ABT12" s="66"/>
      <c r="ABU12" s="66"/>
      <c r="ABV12" s="66"/>
      <c r="ABW12" s="66"/>
      <c r="ABX12" s="66"/>
      <c r="ABY12" s="66"/>
      <c r="ABZ12" s="66"/>
      <c r="ACA12" s="66"/>
      <c r="ACB12" s="66"/>
      <c r="ACC12" s="66"/>
      <c r="ACD12" s="66"/>
      <c r="ACE12" s="66"/>
      <c r="ACF12" s="66"/>
      <c r="ACG12" s="66"/>
      <c r="ACH12" s="66"/>
      <c r="ACI12" s="66"/>
      <c r="ACJ12" s="66"/>
      <c r="ACK12" s="66"/>
      <c r="ACL12" s="66"/>
      <c r="ACM12" s="66"/>
      <c r="ACN12" s="66"/>
      <c r="ACO12" s="66"/>
      <c r="ACP12" s="66"/>
      <c r="ACQ12" s="66"/>
      <c r="ACR12" s="66"/>
      <c r="ACS12" s="66"/>
      <c r="ACT12" s="66"/>
      <c r="ACU12" s="66"/>
      <c r="ACV12" s="66"/>
      <c r="ACW12" s="66"/>
      <c r="ACX12" s="66"/>
      <c r="ACY12" s="66"/>
      <c r="ACZ12" s="66"/>
      <c r="ADA12" s="66"/>
      <c r="ADB12" s="66"/>
      <c r="ADC12" s="66"/>
      <c r="ADD12" s="66"/>
      <c r="ADE12" s="66"/>
      <c r="ADF12" s="66"/>
      <c r="ADG12" s="66"/>
      <c r="ADH12" s="66"/>
      <c r="ADI12" s="66"/>
      <c r="ADJ12" s="66"/>
      <c r="ADK12" s="66"/>
      <c r="ADL12" s="66"/>
      <c r="ADM12" s="66"/>
      <c r="ADN12" s="66"/>
      <c r="ADO12" s="66"/>
      <c r="ADP12" s="66"/>
      <c r="ADQ12" s="66"/>
      <c r="ADR12" s="66"/>
      <c r="ADS12" s="66"/>
      <c r="ADT12" s="66"/>
      <c r="ADU12" s="66"/>
      <c r="ADV12" s="66"/>
      <c r="ADW12" s="66"/>
      <c r="ADX12" s="66"/>
      <c r="ADY12" s="66"/>
      <c r="ADZ12" s="66"/>
      <c r="AEA12" s="66"/>
      <c r="AEB12" s="66"/>
      <c r="AEC12" s="66"/>
      <c r="AED12" s="66"/>
      <c r="AEE12" s="66"/>
      <c r="AEF12" s="66"/>
      <c r="AEG12" s="66"/>
      <c r="AEH12" s="66"/>
      <c r="AEI12" s="66"/>
      <c r="AEJ12" s="66"/>
      <c r="AEK12" s="66"/>
      <c r="AEL12" s="66"/>
      <c r="AEM12" s="66"/>
      <c r="AEN12" s="66"/>
      <c r="AEO12" s="66"/>
      <c r="AEP12" s="66"/>
      <c r="AEQ12" s="66"/>
      <c r="AER12" s="66"/>
      <c r="AES12" s="66"/>
      <c r="AET12" s="66"/>
      <c r="AEU12" s="66"/>
      <c r="AEV12" s="66"/>
      <c r="AEW12" s="66"/>
      <c r="AEX12" s="66"/>
      <c r="AEY12" s="66"/>
      <c r="AEZ12" s="66"/>
      <c r="AFA12" s="66"/>
      <c r="AFB12" s="66"/>
      <c r="AFC12" s="66"/>
      <c r="AFD12" s="66"/>
      <c r="AFE12" s="66"/>
      <c r="AFF12" s="66"/>
      <c r="AFG12" s="66"/>
      <c r="AFH12" s="66"/>
      <c r="AFI12" s="66"/>
      <c r="AFJ12" s="66"/>
      <c r="AFK12" s="66"/>
      <c r="AFL12" s="66"/>
      <c r="AFM12" s="66"/>
      <c r="AFN12" s="66"/>
      <c r="AFO12" s="66"/>
      <c r="AFP12" s="66"/>
      <c r="AFQ12" s="66"/>
      <c r="AFR12" s="66"/>
      <c r="AFS12" s="66"/>
      <c r="AFT12" s="66"/>
      <c r="AFU12" s="66"/>
      <c r="AFV12" s="66"/>
      <c r="AFW12" s="66"/>
      <c r="AFX12" s="66"/>
      <c r="AFY12" s="66"/>
      <c r="AFZ12" s="66"/>
      <c r="AGA12" s="66"/>
      <c r="AGB12" s="66"/>
      <c r="AGC12" s="66"/>
      <c r="AGD12" s="66"/>
      <c r="AGE12" s="66"/>
      <c r="AGF12" s="66"/>
      <c r="AGG12" s="66"/>
      <c r="AGH12" s="66"/>
      <c r="AGI12" s="66"/>
      <c r="AGJ12" s="66"/>
      <c r="AGK12" s="66"/>
      <c r="AGL12" s="66"/>
      <c r="AGM12" s="66"/>
      <c r="AGN12" s="66"/>
      <c r="AGO12" s="66"/>
      <c r="AGP12" s="66"/>
      <c r="AGQ12" s="66"/>
      <c r="AGR12" s="66"/>
      <c r="AGS12" s="66"/>
      <c r="AGT12" s="66"/>
      <c r="AGU12" s="66"/>
      <c r="AGV12" s="66"/>
      <c r="AGW12" s="66"/>
      <c r="AGX12" s="66"/>
      <c r="AGY12" s="66"/>
      <c r="AGZ12" s="66"/>
      <c r="AHA12" s="66"/>
      <c r="AHB12" s="66"/>
      <c r="AHC12" s="66"/>
      <c r="AHD12" s="66"/>
      <c r="AHE12" s="66"/>
      <c r="AHF12" s="66"/>
      <c r="AHG12" s="66"/>
      <c r="AHH12" s="66"/>
      <c r="AHI12" s="66"/>
      <c r="AHJ12" s="66"/>
      <c r="AHK12" s="66"/>
      <c r="AHL12" s="66"/>
      <c r="AHM12" s="66"/>
      <c r="AHN12" s="66"/>
      <c r="AHO12" s="66"/>
      <c r="AHP12" s="66"/>
      <c r="AHQ12" s="66"/>
      <c r="AHR12" s="66"/>
      <c r="AHS12" s="66"/>
      <c r="AHT12" s="66"/>
      <c r="AHU12" s="66"/>
      <c r="AHV12" s="66"/>
      <c r="AHW12" s="66"/>
      <c r="AHX12" s="66"/>
      <c r="AHY12" s="66"/>
      <c r="AHZ12" s="66"/>
      <c r="AIA12" s="66"/>
      <c r="AIB12" s="66"/>
      <c r="AIC12" s="66"/>
      <c r="AID12" s="66"/>
      <c r="AIE12" s="66"/>
      <c r="AIF12" s="66"/>
      <c r="AIG12" s="66"/>
      <c r="AIH12" s="66"/>
      <c r="AII12" s="66"/>
      <c r="AIJ12" s="66"/>
      <c r="AIK12" s="66"/>
      <c r="AIL12" s="66"/>
      <c r="AIM12" s="66"/>
      <c r="AIN12" s="66"/>
      <c r="AIO12" s="66"/>
      <c r="AIP12" s="66"/>
      <c r="AIQ12" s="66"/>
      <c r="AIR12" s="66"/>
      <c r="AIS12" s="66"/>
      <c r="AIT12" s="66"/>
      <c r="AIU12" s="66"/>
      <c r="AIV12" s="66"/>
      <c r="AIW12" s="66"/>
      <c r="AIX12" s="66"/>
      <c r="AIY12" s="66"/>
      <c r="AIZ12" s="66"/>
      <c r="AJA12" s="66"/>
      <c r="AJB12" s="66"/>
      <c r="AJC12" s="66"/>
      <c r="AJD12" s="66"/>
      <c r="AJE12" s="66"/>
      <c r="AJF12" s="66"/>
      <c r="AJG12" s="66"/>
      <c r="AJH12" s="66"/>
      <c r="AJI12" s="66"/>
      <c r="AJJ12" s="66"/>
      <c r="AJK12" s="66"/>
      <c r="AJL12" s="66"/>
      <c r="AJM12" s="66"/>
      <c r="AJN12" s="66"/>
      <c r="AJO12" s="66"/>
      <c r="AJP12" s="66"/>
      <c r="AJQ12" s="66"/>
      <c r="AJR12" s="66"/>
      <c r="AJS12" s="66"/>
      <c r="AJT12" s="66"/>
      <c r="AJU12" s="66"/>
      <c r="AJV12" s="66"/>
      <c r="AJW12" s="66"/>
      <c r="AJX12" s="66"/>
      <c r="AJY12" s="66"/>
      <c r="AJZ12" s="66"/>
      <c r="AKA12" s="66"/>
      <c r="AKB12" s="66"/>
      <c r="AKC12" s="66"/>
      <c r="AKD12" s="66"/>
      <c r="AKE12" s="66"/>
      <c r="AKF12" s="66"/>
      <c r="AKG12" s="66"/>
      <c r="AKH12" s="66"/>
      <c r="AKI12" s="66"/>
      <c r="AKJ12" s="66"/>
      <c r="AKK12" s="66"/>
      <c r="AKL12" s="66"/>
      <c r="AKM12" s="66"/>
      <c r="AKN12" s="66"/>
      <c r="AKO12" s="66"/>
      <c r="AKP12" s="66"/>
      <c r="AKQ12" s="66"/>
      <c r="AKR12" s="66"/>
      <c r="AKS12" s="66"/>
      <c r="AKT12" s="66"/>
      <c r="AKU12" s="66"/>
      <c r="AKV12" s="66"/>
      <c r="AKW12" s="66"/>
      <c r="AKX12" s="66"/>
      <c r="AKY12" s="66"/>
      <c r="AKZ12" s="66"/>
      <c r="ALA12" s="66"/>
      <c r="ALB12" s="66"/>
      <c r="ALC12" s="66"/>
      <c r="ALD12" s="66"/>
      <c r="ALE12" s="66"/>
      <c r="ALF12" s="66"/>
      <c r="ALG12" s="66"/>
      <c r="ALH12" s="66"/>
      <c r="ALI12" s="66"/>
      <c r="ALJ12" s="66"/>
      <c r="ALK12" s="66"/>
      <c r="ALL12" s="66"/>
      <c r="ALM12" s="66"/>
      <c r="ALN12" s="66"/>
      <c r="ALO12" s="66"/>
      <c r="ALP12" s="66"/>
      <c r="ALQ12" s="66"/>
      <c r="ALR12" s="66"/>
      <c r="ALS12" s="66"/>
      <c r="ALT12" s="66"/>
      <c r="ALU12" s="66"/>
      <c r="ALV12" s="66"/>
      <c r="ALW12" s="66"/>
      <c r="ALX12" s="66"/>
      <c r="ALY12" s="66"/>
      <c r="ALZ12" s="66"/>
      <c r="AMA12" s="66"/>
      <c r="AMB12" s="66"/>
      <c r="AMC12" s="66"/>
      <c r="AMD12" s="66"/>
      <c r="AME12" s="66"/>
      <c r="AMF12" s="66"/>
      <c r="AMG12" s="66"/>
      <c r="AMH12" s="66"/>
      <c r="AMI12" s="66"/>
      <c r="AMJ12" s="66"/>
      <c r="AMK12" s="66"/>
      <c r="AML12" s="66"/>
      <c r="AMM12" s="66"/>
      <c r="AMN12" s="66"/>
      <c r="AMO12" s="66"/>
      <c r="AMP12" s="66"/>
      <c r="AMQ12" s="66"/>
      <c r="AMR12" s="66"/>
      <c r="AMS12" s="66"/>
      <c r="AMT12" s="66"/>
      <c r="AMU12" s="66"/>
      <c r="AMV12" s="66"/>
      <c r="AMW12" s="66"/>
      <c r="AMX12" s="66"/>
      <c r="AMY12" s="66"/>
      <c r="AMZ12" s="66"/>
      <c r="ANA12" s="66"/>
      <c r="ANB12" s="66"/>
      <c r="ANC12" s="66"/>
      <c r="AND12" s="66"/>
      <c r="ANE12" s="66"/>
      <c r="ANF12" s="66"/>
      <c r="ANG12" s="66"/>
      <c r="ANH12" s="66"/>
      <c r="ANI12" s="66"/>
      <c r="ANJ12" s="66"/>
      <c r="ANK12" s="66"/>
      <c r="ANL12" s="66"/>
      <c r="ANM12" s="66"/>
      <c r="ANN12" s="66"/>
      <c r="ANO12" s="66"/>
      <c r="ANP12" s="66"/>
      <c r="ANQ12" s="66"/>
      <c r="ANR12" s="66"/>
      <c r="ANS12" s="66"/>
      <c r="ANT12" s="66"/>
      <c r="ANU12" s="66"/>
      <c r="ANV12" s="66"/>
      <c r="ANW12" s="66"/>
      <c r="ANX12" s="66"/>
      <c r="ANY12" s="66"/>
      <c r="ANZ12" s="66"/>
      <c r="AOA12" s="66"/>
      <c r="AOB12" s="66"/>
      <c r="AOC12" s="66"/>
      <c r="AOD12" s="66"/>
      <c r="AOE12" s="66"/>
      <c r="AOF12" s="66"/>
      <c r="AOG12" s="66"/>
      <c r="AOH12" s="66"/>
      <c r="AOI12" s="66"/>
      <c r="AOJ12" s="66"/>
      <c r="AOK12" s="66"/>
      <c r="AOL12" s="66"/>
      <c r="AOM12" s="66"/>
      <c r="AON12" s="66"/>
      <c r="AOO12" s="66"/>
      <c r="AOP12" s="66"/>
      <c r="AOQ12" s="66"/>
      <c r="AOR12" s="66"/>
      <c r="AOS12" s="66"/>
      <c r="AOT12" s="66"/>
      <c r="AOU12" s="66"/>
      <c r="AOV12" s="66"/>
      <c r="AOW12" s="66"/>
      <c r="AOX12" s="66"/>
      <c r="AOY12" s="66"/>
      <c r="AOZ12" s="66"/>
      <c r="APA12" s="66"/>
      <c r="APB12" s="66"/>
      <c r="APC12" s="66"/>
      <c r="APD12" s="66"/>
      <c r="APE12" s="66"/>
      <c r="APF12" s="66"/>
      <c r="APG12" s="66"/>
      <c r="APH12" s="66"/>
      <c r="API12" s="66"/>
      <c r="APJ12" s="66"/>
      <c r="APK12" s="66"/>
      <c r="APL12" s="66"/>
      <c r="APM12" s="66"/>
      <c r="APN12" s="66"/>
      <c r="APO12" s="66"/>
      <c r="APP12" s="66"/>
      <c r="APQ12" s="66"/>
      <c r="APR12" s="66"/>
      <c r="APS12" s="66"/>
      <c r="APT12" s="66"/>
      <c r="APU12" s="66"/>
      <c r="APV12" s="66"/>
      <c r="APW12" s="66"/>
      <c r="APX12" s="66"/>
      <c r="APY12" s="66"/>
      <c r="APZ12" s="66"/>
      <c r="AQA12" s="66"/>
      <c r="AQB12" s="66"/>
      <c r="AQC12" s="66"/>
      <c r="AQD12" s="66"/>
      <c r="AQE12" s="66"/>
      <c r="AQF12" s="66"/>
      <c r="AQG12" s="66"/>
      <c r="AQH12" s="66"/>
      <c r="AQI12" s="66"/>
      <c r="AQJ12" s="66"/>
      <c r="AQK12" s="66"/>
      <c r="AQL12" s="66"/>
      <c r="AQM12" s="66"/>
      <c r="AQN12" s="66"/>
      <c r="AQO12" s="66"/>
      <c r="AQP12" s="66"/>
      <c r="AQQ12" s="66"/>
      <c r="AQR12" s="66"/>
      <c r="AQS12" s="66"/>
      <c r="AQT12" s="66"/>
      <c r="AQU12" s="66"/>
      <c r="AQV12" s="66"/>
      <c r="AQW12" s="66"/>
      <c r="AQX12" s="66"/>
      <c r="AQY12" s="66"/>
      <c r="AQZ12" s="66"/>
      <c r="ARA12" s="66"/>
      <c r="ARB12" s="66"/>
      <c r="ARC12" s="66"/>
      <c r="ARD12" s="66"/>
      <c r="ARE12" s="66"/>
      <c r="ARF12" s="66"/>
      <c r="ARG12" s="66"/>
      <c r="ARH12" s="66"/>
      <c r="ARI12" s="66"/>
      <c r="ARJ12" s="66"/>
      <c r="ARK12" s="66"/>
      <c r="ARL12" s="66"/>
      <c r="ARM12" s="66"/>
      <c r="ARN12" s="66"/>
      <c r="ARO12" s="66"/>
      <c r="ARP12" s="66"/>
      <c r="ARQ12" s="66"/>
      <c r="ARR12" s="66"/>
      <c r="ARS12" s="66"/>
      <c r="ART12" s="66"/>
      <c r="ARU12" s="66"/>
      <c r="ARV12" s="66"/>
      <c r="ARW12" s="66"/>
      <c r="ARX12" s="66"/>
      <c r="ARY12" s="66"/>
      <c r="ARZ12" s="66"/>
      <c r="ASA12" s="66"/>
      <c r="ASB12" s="66"/>
      <c r="ASC12" s="66"/>
      <c r="ASD12" s="66"/>
      <c r="ASE12" s="66"/>
      <c r="ASF12" s="66"/>
      <c r="ASG12" s="66"/>
      <c r="ASH12" s="66"/>
      <c r="ASI12" s="66"/>
      <c r="ASJ12" s="66"/>
      <c r="ASK12" s="66"/>
      <c r="ASL12" s="66"/>
      <c r="ASM12" s="66"/>
      <c r="ASN12" s="66"/>
      <c r="ASO12" s="66"/>
      <c r="ASP12" s="66"/>
      <c r="ASQ12" s="66"/>
      <c r="ASR12" s="66"/>
      <c r="ASS12" s="66"/>
      <c r="AST12" s="66"/>
      <c r="ASU12" s="66"/>
      <c r="ASV12" s="66"/>
      <c r="ASW12" s="66"/>
      <c r="ASX12" s="66"/>
      <c r="ASY12" s="66"/>
      <c r="ASZ12" s="66"/>
      <c r="ATA12" s="66"/>
      <c r="ATB12" s="66"/>
      <c r="ATC12" s="66"/>
      <c r="ATD12" s="66"/>
      <c r="ATE12" s="66"/>
      <c r="ATF12" s="66"/>
      <c r="ATG12" s="66"/>
      <c r="ATH12" s="66"/>
      <c r="ATI12" s="66"/>
      <c r="ATJ12" s="66"/>
      <c r="ATK12" s="66"/>
      <c r="ATL12" s="66"/>
      <c r="ATM12" s="66"/>
      <c r="ATN12" s="66"/>
      <c r="ATO12" s="66"/>
      <c r="ATP12" s="66"/>
      <c r="ATQ12" s="66"/>
      <c r="ATR12" s="66"/>
      <c r="ATS12" s="66"/>
      <c r="ATT12" s="66"/>
      <c r="ATU12" s="66"/>
      <c r="ATV12" s="66"/>
      <c r="ATW12" s="66"/>
      <c r="ATX12" s="66"/>
      <c r="ATY12" s="66"/>
      <c r="ATZ12" s="66"/>
      <c r="AUA12" s="66"/>
      <c r="AUB12" s="66"/>
      <c r="AUC12" s="66"/>
      <c r="AUD12" s="66"/>
      <c r="AUE12" s="66"/>
      <c r="AUF12" s="66"/>
      <c r="AUG12" s="66"/>
      <c r="AUH12" s="66"/>
      <c r="AUI12" s="66"/>
      <c r="AUJ12" s="66"/>
      <c r="AUK12" s="66"/>
      <c r="AUL12" s="66"/>
      <c r="AUM12" s="66"/>
      <c r="AUN12" s="66"/>
      <c r="AUO12" s="66"/>
      <c r="AUP12" s="66"/>
      <c r="AUQ12" s="66"/>
      <c r="AUR12" s="66"/>
      <c r="AUS12" s="66"/>
      <c r="AUT12" s="66"/>
      <c r="AUU12" s="66"/>
      <c r="AUV12" s="66"/>
    </row>
    <row r="13" spans="1:1244" s="49" customFormat="1" ht="30" x14ac:dyDescent="0.2">
      <c r="A13" s="17">
        <f t="shared" si="0"/>
        <v>4</v>
      </c>
      <c r="B13" s="142" t="s">
        <v>188</v>
      </c>
      <c r="C13" s="240">
        <v>67170</v>
      </c>
      <c r="D13" s="174">
        <v>67156</v>
      </c>
      <c r="E13" s="174">
        <v>67170</v>
      </c>
      <c r="F13" s="174">
        <v>67156</v>
      </c>
      <c r="G13" s="174">
        <v>8</v>
      </c>
      <c r="H13" s="174">
        <v>8</v>
      </c>
      <c r="I13" s="174">
        <v>11</v>
      </c>
      <c r="J13" s="174">
        <v>5</v>
      </c>
      <c r="K13" s="174">
        <v>1</v>
      </c>
      <c r="L13" s="174">
        <v>2</v>
      </c>
      <c r="M13" s="174"/>
      <c r="N13" s="174">
        <v>1</v>
      </c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>
        <v>1</v>
      </c>
      <c r="AV13" s="174"/>
      <c r="AW13" s="174">
        <v>1</v>
      </c>
      <c r="AX13" s="174"/>
      <c r="AY13" s="174"/>
      <c r="AZ13" s="174"/>
      <c r="BA13" s="174"/>
      <c r="BB13" s="174"/>
      <c r="BC13" s="174"/>
      <c r="BD13" s="174">
        <v>1</v>
      </c>
      <c r="BE13" s="174">
        <v>1</v>
      </c>
      <c r="BF13" s="174"/>
      <c r="BG13" s="174"/>
      <c r="BH13" s="174"/>
      <c r="BI13" s="174"/>
      <c r="BJ13" s="174"/>
      <c r="BK13" s="174"/>
      <c r="BL13" s="174"/>
      <c r="BM13" s="174">
        <v>1</v>
      </c>
      <c r="BN13" s="174"/>
      <c r="BO13" s="174"/>
      <c r="BP13" s="174"/>
      <c r="BQ13" s="174"/>
      <c r="BR13" s="174"/>
      <c r="BS13" s="174">
        <v>1</v>
      </c>
      <c r="BT13" s="174">
        <v>1</v>
      </c>
      <c r="BU13" s="174">
        <v>2</v>
      </c>
      <c r="BV13" s="174"/>
      <c r="BW13" s="174"/>
      <c r="BX13" s="205">
        <v>1</v>
      </c>
      <c r="BY13" s="205"/>
      <c r="BZ13" s="174"/>
      <c r="CA13" s="174">
        <v>2</v>
      </c>
      <c r="CB13" s="174">
        <v>1</v>
      </c>
      <c r="CC13" s="174">
        <v>2</v>
      </c>
      <c r="CD13" s="174">
        <v>2</v>
      </c>
      <c r="CE13" s="174">
        <v>1</v>
      </c>
      <c r="CF13" s="246"/>
      <c r="CG13" s="246"/>
      <c r="CH13" s="246"/>
      <c r="CI13" s="246">
        <v>3</v>
      </c>
      <c r="CJ13" s="246">
        <v>2</v>
      </c>
      <c r="CK13" s="246">
        <v>2</v>
      </c>
      <c r="CL13" s="246">
        <v>1</v>
      </c>
      <c r="CM13" s="246"/>
      <c r="CN13" s="246"/>
      <c r="CO13" s="246"/>
      <c r="CP13" s="246"/>
      <c r="CQ13" s="246"/>
      <c r="CR13" s="246">
        <v>2</v>
      </c>
      <c r="CS13" s="246">
        <v>1</v>
      </c>
      <c r="CT13" s="246">
        <v>1</v>
      </c>
      <c r="CU13" s="246"/>
      <c r="CV13" s="246"/>
      <c r="CW13" s="246"/>
      <c r="CX13" s="246"/>
      <c r="CY13" s="246">
        <v>1</v>
      </c>
      <c r="CZ13" s="246">
        <v>1</v>
      </c>
      <c r="DA13" s="246">
        <v>1</v>
      </c>
      <c r="DB13" s="246">
        <v>1</v>
      </c>
      <c r="DC13" s="246"/>
      <c r="DD13" s="246">
        <v>1</v>
      </c>
      <c r="DE13" s="246"/>
      <c r="DF13" s="246">
        <v>1</v>
      </c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  <c r="IR13" s="66"/>
      <c r="IS13" s="66"/>
      <c r="IT13" s="66"/>
      <c r="IU13" s="66"/>
      <c r="IV13" s="66"/>
      <c r="IW13" s="66"/>
      <c r="IX13" s="66"/>
      <c r="IY13" s="66"/>
      <c r="IZ13" s="66"/>
      <c r="JA13" s="66"/>
      <c r="JB13" s="66"/>
      <c r="JC13" s="66"/>
      <c r="JD13" s="66"/>
      <c r="JE13" s="66"/>
      <c r="JF13" s="66"/>
      <c r="JG13" s="66"/>
      <c r="JH13" s="66"/>
      <c r="JI13" s="66"/>
      <c r="JJ13" s="66"/>
      <c r="JK13" s="66"/>
      <c r="JL13" s="66"/>
      <c r="JM13" s="66"/>
      <c r="JN13" s="66"/>
      <c r="JO13" s="66"/>
      <c r="JP13" s="66"/>
      <c r="JQ13" s="66"/>
      <c r="JR13" s="66"/>
      <c r="JS13" s="66"/>
      <c r="JT13" s="66"/>
      <c r="JU13" s="66"/>
      <c r="JV13" s="66"/>
      <c r="JW13" s="66"/>
      <c r="JX13" s="66"/>
      <c r="JY13" s="66"/>
      <c r="JZ13" s="66"/>
      <c r="KA13" s="66"/>
      <c r="KB13" s="66"/>
      <c r="KC13" s="66"/>
      <c r="KD13" s="66"/>
      <c r="KE13" s="66"/>
      <c r="KF13" s="66"/>
      <c r="KG13" s="66"/>
      <c r="KH13" s="66"/>
      <c r="KI13" s="66"/>
      <c r="KJ13" s="66"/>
      <c r="KK13" s="66"/>
      <c r="KL13" s="66"/>
      <c r="KM13" s="66"/>
      <c r="KN13" s="66"/>
      <c r="KO13" s="66"/>
      <c r="KP13" s="66"/>
      <c r="KQ13" s="66"/>
      <c r="KR13" s="66"/>
      <c r="KS13" s="66"/>
      <c r="KT13" s="66"/>
      <c r="KU13" s="66"/>
      <c r="KV13" s="66"/>
      <c r="KW13" s="66"/>
      <c r="KX13" s="66"/>
      <c r="KY13" s="66"/>
      <c r="KZ13" s="66"/>
      <c r="LA13" s="66"/>
      <c r="LB13" s="66"/>
      <c r="LC13" s="66"/>
      <c r="LD13" s="66"/>
      <c r="LE13" s="66"/>
      <c r="LF13" s="66"/>
      <c r="LG13" s="66"/>
      <c r="LH13" s="66"/>
      <c r="LI13" s="66"/>
      <c r="LJ13" s="66"/>
      <c r="LK13" s="66"/>
      <c r="LL13" s="66"/>
      <c r="LM13" s="66"/>
      <c r="LN13" s="66"/>
      <c r="LO13" s="66"/>
      <c r="LP13" s="66"/>
      <c r="LQ13" s="66"/>
      <c r="LR13" s="66"/>
      <c r="LS13" s="66"/>
      <c r="LT13" s="66"/>
      <c r="LU13" s="66"/>
      <c r="LV13" s="66"/>
      <c r="LW13" s="66"/>
      <c r="LX13" s="66"/>
      <c r="LY13" s="66"/>
      <c r="LZ13" s="66"/>
      <c r="MA13" s="66"/>
      <c r="MB13" s="66"/>
      <c r="MC13" s="66"/>
      <c r="MD13" s="66"/>
      <c r="ME13" s="66"/>
      <c r="MF13" s="66"/>
      <c r="MG13" s="66"/>
      <c r="MH13" s="66"/>
      <c r="MI13" s="66"/>
      <c r="MJ13" s="66"/>
      <c r="MK13" s="66"/>
      <c r="ML13" s="66"/>
      <c r="MM13" s="66"/>
      <c r="MN13" s="66"/>
      <c r="MO13" s="66"/>
      <c r="MP13" s="66"/>
      <c r="MQ13" s="66"/>
      <c r="MR13" s="66"/>
      <c r="MS13" s="66"/>
      <c r="MT13" s="66"/>
      <c r="MU13" s="66"/>
      <c r="MV13" s="66"/>
      <c r="MW13" s="66"/>
      <c r="MX13" s="66"/>
      <c r="MY13" s="66"/>
      <c r="MZ13" s="66"/>
      <c r="NA13" s="66"/>
      <c r="NB13" s="66"/>
      <c r="NC13" s="66"/>
      <c r="ND13" s="66"/>
      <c r="NE13" s="66"/>
      <c r="NF13" s="66"/>
      <c r="NG13" s="66"/>
      <c r="NH13" s="66"/>
      <c r="NI13" s="66"/>
      <c r="NJ13" s="66"/>
      <c r="NK13" s="66"/>
      <c r="NL13" s="66"/>
      <c r="NM13" s="66"/>
      <c r="NN13" s="66"/>
      <c r="NO13" s="66"/>
      <c r="NP13" s="66"/>
      <c r="NQ13" s="66"/>
      <c r="NR13" s="66"/>
      <c r="NS13" s="66"/>
      <c r="NT13" s="66"/>
      <c r="NU13" s="66"/>
      <c r="NV13" s="66"/>
      <c r="NW13" s="66"/>
      <c r="NX13" s="66"/>
      <c r="NY13" s="66"/>
      <c r="NZ13" s="66"/>
      <c r="OA13" s="66"/>
      <c r="OB13" s="66"/>
      <c r="OC13" s="66"/>
      <c r="OD13" s="66"/>
      <c r="OE13" s="66"/>
      <c r="OF13" s="66"/>
      <c r="OG13" s="66"/>
      <c r="OH13" s="66"/>
      <c r="OI13" s="66"/>
      <c r="OJ13" s="66"/>
      <c r="OK13" s="66"/>
      <c r="OL13" s="66"/>
      <c r="OM13" s="66"/>
      <c r="ON13" s="66"/>
      <c r="OO13" s="66"/>
      <c r="OP13" s="66"/>
      <c r="OQ13" s="66"/>
      <c r="OR13" s="66"/>
      <c r="OS13" s="66"/>
      <c r="OT13" s="66"/>
      <c r="OU13" s="66"/>
      <c r="OV13" s="66"/>
      <c r="OW13" s="66"/>
      <c r="OX13" s="66"/>
      <c r="OY13" s="66"/>
      <c r="OZ13" s="66"/>
      <c r="PA13" s="66"/>
      <c r="PB13" s="66"/>
      <c r="PC13" s="66"/>
      <c r="PD13" s="66"/>
      <c r="PE13" s="66"/>
      <c r="PF13" s="66"/>
      <c r="PG13" s="66"/>
      <c r="PH13" s="66"/>
      <c r="PI13" s="66"/>
      <c r="PJ13" s="66"/>
      <c r="PK13" s="66"/>
      <c r="PL13" s="66"/>
      <c r="PM13" s="66"/>
      <c r="PN13" s="66"/>
      <c r="PO13" s="66"/>
      <c r="PP13" s="66"/>
      <c r="PQ13" s="66"/>
      <c r="PR13" s="66"/>
      <c r="PS13" s="66"/>
      <c r="PT13" s="66"/>
      <c r="PU13" s="66"/>
      <c r="PV13" s="66"/>
      <c r="PW13" s="66"/>
      <c r="PX13" s="66"/>
      <c r="PY13" s="66"/>
      <c r="PZ13" s="66"/>
      <c r="QA13" s="66"/>
      <c r="QB13" s="66"/>
      <c r="QC13" s="66"/>
      <c r="QD13" s="66"/>
      <c r="QE13" s="66"/>
      <c r="QF13" s="66"/>
      <c r="QG13" s="66"/>
      <c r="QH13" s="66"/>
      <c r="QI13" s="66"/>
      <c r="QJ13" s="66"/>
      <c r="QK13" s="66"/>
      <c r="QL13" s="66"/>
      <c r="QM13" s="66"/>
      <c r="QN13" s="66"/>
      <c r="QO13" s="66"/>
      <c r="QP13" s="66"/>
      <c r="QQ13" s="66"/>
      <c r="QR13" s="66"/>
      <c r="QS13" s="66"/>
      <c r="QT13" s="66"/>
      <c r="QU13" s="66"/>
      <c r="QV13" s="66"/>
      <c r="QW13" s="66"/>
      <c r="QX13" s="66"/>
      <c r="QY13" s="66"/>
      <c r="QZ13" s="66"/>
      <c r="RA13" s="66"/>
      <c r="RB13" s="66"/>
      <c r="RC13" s="66"/>
      <c r="RD13" s="66"/>
      <c r="RE13" s="66"/>
      <c r="RF13" s="66"/>
      <c r="RG13" s="66"/>
      <c r="RH13" s="66"/>
      <c r="RI13" s="66"/>
      <c r="RJ13" s="66"/>
      <c r="RK13" s="66"/>
      <c r="RL13" s="66"/>
      <c r="RM13" s="66"/>
      <c r="RN13" s="66"/>
      <c r="RO13" s="66"/>
      <c r="RP13" s="66"/>
      <c r="RQ13" s="66"/>
      <c r="RR13" s="66"/>
      <c r="RS13" s="66"/>
      <c r="RT13" s="66"/>
      <c r="RU13" s="66"/>
      <c r="RV13" s="66"/>
      <c r="RW13" s="66"/>
      <c r="RX13" s="66"/>
      <c r="RY13" s="66"/>
      <c r="RZ13" s="66"/>
      <c r="SA13" s="66"/>
      <c r="SB13" s="66"/>
      <c r="SC13" s="66"/>
      <c r="SD13" s="66"/>
      <c r="SE13" s="66"/>
      <c r="SF13" s="66"/>
      <c r="SG13" s="66"/>
      <c r="SH13" s="66"/>
      <c r="SI13" s="66"/>
      <c r="SJ13" s="66"/>
      <c r="SK13" s="66"/>
      <c r="SL13" s="66"/>
      <c r="SM13" s="66"/>
      <c r="SN13" s="66"/>
      <c r="SO13" s="66"/>
      <c r="SP13" s="66"/>
      <c r="SQ13" s="66"/>
      <c r="SR13" s="66"/>
      <c r="SS13" s="66"/>
      <c r="ST13" s="66"/>
      <c r="SU13" s="66"/>
      <c r="SV13" s="66"/>
      <c r="SW13" s="66"/>
      <c r="SX13" s="66"/>
      <c r="SY13" s="66"/>
      <c r="SZ13" s="66"/>
      <c r="TA13" s="66"/>
      <c r="TB13" s="66"/>
      <c r="TC13" s="66"/>
      <c r="TD13" s="66"/>
      <c r="TE13" s="66"/>
      <c r="TF13" s="66"/>
      <c r="TG13" s="66"/>
      <c r="TH13" s="66"/>
      <c r="TI13" s="66"/>
      <c r="TJ13" s="66"/>
      <c r="TK13" s="66"/>
      <c r="TL13" s="66"/>
      <c r="TM13" s="66"/>
      <c r="TN13" s="66"/>
      <c r="TO13" s="66"/>
      <c r="TP13" s="66"/>
      <c r="TQ13" s="66"/>
      <c r="TR13" s="66"/>
      <c r="TS13" s="66"/>
      <c r="TT13" s="66"/>
      <c r="TU13" s="66"/>
      <c r="TV13" s="66"/>
      <c r="TW13" s="66"/>
      <c r="TX13" s="66"/>
      <c r="TY13" s="66"/>
      <c r="TZ13" s="66"/>
      <c r="UA13" s="66"/>
      <c r="UB13" s="66"/>
      <c r="UC13" s="66"/>
      <c r="UD13" s="66"/>
      <c r="UE13" s="66"/>
      <c r="UF13" s="66"/>
      <c r="UG13" s="66"/>
      <c r="UH13" s="66"/>
      <c r="UI13" s="66"/>
      <c r="UJ13" s="66"/>
      <c r="UK13" s="66"/>
      <c r="UL13" s="66"/>
      <c r="UM13" s="66"/>
      <c r="UN13" s="66"/>
      <c r="UO13" s="66"/>
      <c r="UP13" s="66"/>
      <c r="UQ13" s="66"/>
      <c r="UR13" s="66"/>
      <c r="US13" s="66"/>
      <c r="UT13" s="66"/>
      <c r="UU13" s="66"/>
      <c r="UV13" s="66"/>
      <c r="UW13" s="66"/>
      <c r="UX13" s="66"/>
      <c r="UY13" s="66"/>
      <c r="UZ13" s="66"/>
      <c r="VA13" s="66"/>
      <c r="VB13" s="66"/>
      <c r="VC13" s="66"/>
      <c r="VD13" s="66"/>
      <c r="VE13" s="66"/>
      <c r="VF13" s="66"/>
      <c r="VG13" s="66"/>
      <c r="VH13" s="66"/>
      <c r="VI13" s="66"/>
      <c r="VJ13" s="66"/>
      <c r="VK13" s="66"/>
      <c r="VL13" s="66"/>
      <c r="VM13" s="66"/>
      <c r="VN13" s="66"/>
      <c r="VO13" s="66"/>
      <c r="VP13" s="66"/>
      <c r="VQ13" s="66"/>
      <c r="VR13" s="66"/>
      <c r="VS13" s="66"/>
      <c r="VT13" s="66"/>
      <c r="VU13" s="66"/>
      <c r="VV13" s="66"/>
      <c r="VW13" s="66"/>
      <c r="VX13" s="66"/>
      <c r="VY13" s="66"/>
      <c r="VZ13" s="66"/>
      <c r="WA13" s="66"/>
      <c r="WB13" s="66"/>
      <c r="WC13" s="66"/>
      <c r="WD13" s="66"/>
      <c r="WE13" s="66"/>
      <c r="WF13" s="66"/>
      <c r="WG13" s="66"/>
      <c r="WH13" s="66"/>
      <c r="WI13" s="66"/>
      <c r="WJ13" s="66"/>
      <c r="WK13" s="66"/>
      <c r="WL13" s="66"/>
      <c r="WM13" s="66"/>
      <c r="WN13" s="66"/>
      <c r="WO13" s="66"/>
      <c r="WP13" s="66"/>
      <c r="WQ13" s="66"/>
      <c r="WR13" s="66"/>
      <c r="WS13" s="66"/>
      <c r="WT13" s="66"/>
      <c r="WU13" s="66"/>
      <c r="WV13" s="66"/>
      <c r="WW13" s="66"/>
      <c r="WX13" s="66"/>
      <c r="WY13" s="66"/>
      <c r="WZ13" s="66"/>
      <c r="XA13" s="66"/>
      <c r="XB13" s="66"/>
      <c r="XC13" s="66"/>
      <c r="XD13" s="66"/>
      <c r="XE13" s="66"/>
      <c r="XF13" s="66"/>
      <c r="XG13" s="66"/>
      <c r="XH13" s="66"/>
      <c r="XI13" s="66"/>
      <c r="XJ13" s="66"/>
      <c r="XK13" s="66"/>
      <c r="XL13" s="66"/>
      <c r="XM13" s="66"/>
      <c r="XN13" s="66"/>
      <c r="XO13" s="66"/>
      <c r="XP13" s="66"/>
      <c r="XQ13" s="66"/>
      <c r="XR13" s="66"/>
      <c r="XS13" s="66"/>
      <c r="XT13" s="66"/>
      <c r="XU13" s="66"/>
      <c r="XV13" s="66"/>
      <c r="XW13" s="66"/>
      <c r="XX13" s="66"/>
      <c r="XY13" s="66"/>
      <c r="XZ13" s="66"/>
      <c r="YA13" s="66"/>
      <c r="YB13" s="66"/>
      <c r="YC13" s="66"/>
      <c r="YD13" s="66"/>
      <c r="YE13" s="66"/>
      <c r="YF13" s="66"/>
      <c r="YG13" s="66"/>
      <c r="YH13" s="66"/>
      <c r="YI13" s="66"/>
      <c r="YJ13" s="66"/>
      <c r="YK13" s="66"/>
      <c r="YL13" s="66"/>
      <c r="YM13" s="66"/>
      <c r="YN13" s="66"/>
      <c r="YO13" s="66"/>
      <c r="YP13" s="66"/>
      <c r="YQ13" s="66"/>
      <c r="YR13" s="66"/>
      <c r="YS13" s="66"/>
      <c r="YT13" s="66"/>
      <c r="YU13" s="66"/>
      <c r="YV13" s="66"/>
      <c r="YW13" s="66"/>
      <c r="YX13" s="66"/>
      <c r="YY13" s="66"/>
      <c r="YZ13" s="66"/>
      <c r="ZA13" s="66"/>
      <c r="ZB13" s="66"/>
      <c r="ZC13" s="66"/>
      <c r="ZD13" s="66"/>
      <c r="ZE13" s="66"/>
      <c r="ZF13" s="66"/>
      <c r="ZG13" s="66"/>
      <c r="ZH13" s="66"/>
      <c r="ZI13" s="66"/>
      <c r="ZJ13" s="66"/>
      <c r="ZK13" s="66"/>
      <c r="ZL13" s="66"/>
      <c r="ZM13" s="66"/>
      <c r="ZN13" s="66"/>
      <c r="ZO13" s="66"/>
      <c r="ZP13" s="66"/>
      <c r="ZQ13" s="66"/>
      <c r="ZR13" s="66"/>
      <c r="ZS13" s="66"/>
      <c r="ZT13" s="66"/>
      <c r="ZU13" s="66"/>
      <c r="ZV13" s="66"/>
      <c r="ZW13" s="66"/>
      <c r="ZX13" s="66"/>
      <c r="ZY13" s="66"/>
      <c r="ZZ13" s="66"/>
      <c r="AAA13" s="66"/>
      <c r="AAB13" s="66"/>
      <c r="AAC13" s="66"/>
      <c r="AAD13" s="66"/>
      <c r="AAE13" s="66"/>
      <c r="AAF13" s="66"/>
      <c r="AAG13" s="66"/>
      <c r="AAH13" s="66"/>
      <c r="AAI13" s="66"/>
      <c r="AAJ13" s="66"/>
      <c r="AAK13" s="66"/>
      <c r="AAL13" s="66"/>
      <c r="AAM13" s="66"/>
      <c r="AAN13" s="66"/>
      <c r="AAO13" s="66"/>
      <c r="AAP13" s="66"/>
      <c r="AAQ13" s="66"/>
      <c r="AAR13" s="66"/>
      <c r="AAS13" s="66"/>
      <c r="AAT13" s="66"/>
      <c r="AAU13" s="66"/>
      <c r="AAV13" s="66"/>
      <c r="AAW13" s="66"/>
      <c r="AAX13" s="66"/>
      <c r="AAY13" s="66"/>
      <c r="AAZ13" s="66"/>
      <c r="ABA13" s="66"/>
      <c r="ABB13" s="66"/>
      <c r="ABC13" s="66"/>
      <c r="ABD13" s="66"/>
      <c r="ABE13" s="66"/>
      <c r="ABF13" s="66"/>
      <c r="ABG13" s="66"/>
      <c r="ABH13" s="66"/>
      <c r="ABI13" s="66"/>
      <c r="ABJ13" s="66"/>
      <c r="ABK13" s="66"/>
      <c r="ABL13" s="66"/>
      <c r="ABM13" s="66"/>
      <c r="ABN13" s="66"/>
      <c r="ABO13" s="66"/>
      <c r="ABP13" s="66"/>
      <c r="ABQ13" s="66"/>
      <c r="ABR13" s="66"/>
      <c r="ABS13" s="66"/>
      <c r="ABT13" s="66"/>
      <c r="ABU13" s="66"/>
      <c r="ABV13" s="66"/>
      <c r="ABW13" s="66"/>
      <c r="ABX13" s="66"/>
      <c r="ABY13" s="66"/>
      <c r="ABZ13" s="66"/>
      <c r="ACA13" s="66"/>
      <c r="ACB13" s="66"/>
      <c r="ACC13" s="66"/>
      <c r="ACD13" s="66"/>
      <c r="ACE13" s="66"/>
      <c r="ACF13" s="66"/>
      <c r="ACG13" s="66"/>
      <c r="ACH13" s="66"/>
      <c r="ACI13" s="66"/>
      <c r="ACJ13" s="66"/>
      <c r="ACK13" s="66"/>
      <c r="ACL13" s="66"/>
      <c r="ACM13" s="66"/>
      <c r="ACN13" s="66"/>
      <c r="ACO13" s="66"/>
      <c r="ACP13" s="66"/>
      <c r="ACQ13" s="66"/>
      <c r="ACR13" s="66"/>
      <c r="ACS13" s="66"/>
      <c r="ACT13" s="66"/>
      <c r="ACU13" s="66"/>
      <c r="ACV13" s="66"/>
      <c r="ACW13" s="66"/>
      <c r="ACX13" s="66"/>
      <c r="ACY13" s="66"/>
      <c r="ACZ13" s="66"/>
      <c r="ADA13" s="66"/>
      <c r="ADB13" s="66"/>
      <c r="ADC13" s="66"/>
      <c r="ADD13" s="66"/>
      <c r="ADE13" s="66"/>
      <c r="ADF13" s="66"/>
      <c r="ADG13" s="66"/>
      <c r="ADH13" s="66"/>
      <c r="ADI13" s="66"/>
      <c r="ADJ13" s="66"/>
      <c r="ADK13" s="66"/>
      <c r="ADL13" s="66"/>
      <c r="ADM13" s="66"/>
      <c r="ADN13" s="66"/>
      <c r="ADO13" s="66"/>
      <c r="ADP13" s="66"/>
      <c r="ADQ13" s="66"/>
      <c r="ADR13" s="66"/>
      <c r="ADS13" s="66"/>
      <c r="ADT13" s="66"/>
      <c r="ADU13" s="66"/>
      <c r="ADV13" s="66"/>
      <c r="ADW13" s="66"/>
      <c r="ADX13" s="66"/>
      <c r="ADY13" s="66"/>
      <c r="ADZ13" s="66"/>
      <c r="AEA13" s="66"/>
      <c r="AEB13" s="66"/>
      <c r="AEC13" s="66"/>
      <c r="AED13" s="66"/>
      <c r="AEE13" s="66"/>
      <c r="AEF13" s="66"/>
      <c r="AEG13" s="66"/>
      <c r="AEH13" s="66"/>
      <c r="AEI13" s="66"/>
      <c r="AEJ13" s="66"/>
      <c r="AEK13" s="66"/>
      <c r="AEL13" s="66"/>
      <c r="AEM13" s="66"/>
      <c r="AEN13" s="66"/>
      <c r="AEO13" s="66"/>
      <c r="AEP13" s="66"/>
      <c r="AEQ13" s="66"/>
      <c r="AER13" s="66"/>
      <c r="AES13" s="66"/>
      <c r="AET13" s="66"/>
      <c r="AEU13" s="66"/>
      <c r="AEV13" s="66"/>
      <c r="AEW13" s="66"/>
      <c r="AEX13" s="66"/>
      <c r="AEY13" s="66"/>
      <c r="AEZ13" s="66"/>
      <c r="AFA13" s="66"/>
      <c r="AFB13" s="66"/>
      <c r="AFC13" s="66"/>
      <c r="AFD13" s="66"/>
      <c r="AFE13" s="66"/>
      <c r="AFF13" s="66"/>
      <c r="AFG13" s="66"/>
      <c r="AFH13" s="66"/>
      <c r="AFI13" s="66"/>
      <c r="AFJ13" s="66"/>
      <c r="AFK13" s="66"/>
      <c r="AFL13" s="66"/>
      <c r="AFM13" s="66"/>
      <c r="AFN13" s="66"/>
      <c r="AFO13" s="66"/>
      <c r="AFP13" s="66"/>
      <c r="AFQ13" s="66"/>
      <c r="AFR13" s="66"/>
      <c r="AFS13" s="66"/>
      <c r="AFT13" s="66"/>
      <c r="AFU13" s="66"/>
      <c r="AFV13" s="66"/>
      <c r="AFW13" s="66"/>
      <c r="AFX13" s="66"/>
      <c r="AFY13" s="66"/>
      <c r="AFZ13" s="66"/>
      <c r="AGA13" s="66"/>
      <c r="AGB13" s="66"/>
      <c r="AGC13" s="66"/>
      <c r="AGD13" s="66"/>
      <c r="AGE13" s="66"/>
      <c r="AGF13" s="66"/>
      <c r="AGG13" s="66"/>
      <c r="AGH13" s="66"/>
      <c r="AGI13" s="66"/>
      <c r="AGJ13" s="66"/>
      <c r="AGK13" s="66"/>
      <c r="AGL13" s="66"/>
      <c r="AGM13" s="66"/>
      <c r="AGN13" s="66"/>
      <c r="AGO13" s="66"/>
      <c r="AGP13" s="66"/>
      <c r="AGQ13" s="66"/>
      <c r="AGR13" s="66"/>
      <c r="AGS13" s="66"/>
      <c r="AGT13" s="66"/>
      <c r="AGU13" s="66"/>
      <c r="AGV13" s="66"/>
      <c r="AGW13" s="66"/>
      <c r="AGX13" s="66"/>
      <c r="AGY13" s="66"/>
      <c r="AGZ13" s="66"/>
      <c r="AHA13" s="66"/>
      <c r="AHB13" s="66"/>
      <c r="AHC13" s="66"/>
      <c r="AHD13" s="66"/>
      <c r="AHE13" s="66"/>
      <c r="AHF13" s="66"/>
      <c r="AHG13" s="66"/>
      <c r="AHH13" s="66"/>
      <c r="AHI13" s="66"/>
      <c r="AHJ13" s="66"/>
      <c r="AHK13" s="66"/>
      <c r="AHL13" s="66"/>
      <c r="AHM13" s="66"/>
      <c r="AHN13" s="66"/>
      <c r="AHO13" s="66"/>
      <c r="AHP13" s="66"/>
      <c r="AHQ13" s="66"/>
      <c r="AHR13" s="66"/>
      <c r="AHS13" s="66"/>
      <c r="AHT13" s="66"/>
      <c r="AHU13" s="66"/>
      <c r="AHV13" s="66"/>
      <c r="AHW13" s="66"/>
      <c r="AHX13" s="66"/>
      <c r="AHY13" s="66"/>
      <c r="AHZ13" s="66"/>
      <c r="AIA13" s="66"/>
      <c r="AIB13" s="66"/>
      <c r="AIC13" s="66"/>
      <c r="AID13" s="66"/>
      <c r="AIE13" s="66"/>
      <c r="AIF13" s="66"/>
      <c r="AIG13" s="66"/>
      <c r="AIH13" s="66"/>
      <c r="AII13" s="66"/>
      <c r="AIJ13" s="66"/>
      <c r="AIK13" s="66"/>
      <c r="AIL13" s="66"/>
      <c r="AIM13" s="66"/>
      <c r="AIN13" s="66"/>
      <c r="AIO13" s="66"/>
      <c r="AIP13" s="66"/>
      <c r="AIQ13" s="66"/>
      <c r="AIR13" s="66"/>
      <c r="AIS13" s="66"/>
      <c r="AIT13" s="66"/>
      <c r="AIU13" s="66"/>
      <c r="AIV13" s="66"/>
      <c r="AIW13" s="66"/>
      <c r="AIX13" s="66"/>
      <c r="AIY13" s="66"/>
      <c r="AIZ13" s="66"/>
      <c r="AJA13" s="66"/>
      <c r="AJB13" s="66"/>
      <c r="AJC13" s="66"/>
      <c r="AJD13" s="66"/>
      <c r="AJE13" s="66"/>
      <c r="AJF13" s="66"/>
      <c r="AJG13" s="66"/>
      <c r="AJH13" s="66"/>
      <c r="AJI13" s="66"/>
      <c r="AJJ13" s="66"/>
      <c r="AJK13" s="66"/>
      <c r="AJL13" s="66"/>
      <c r="AJM13" s="66"/>
      <c r="AJN13" s="66"/>
      <c r="AJO13" s="66"/>
      <c r="AJP13" s="66"/>
      <c r="AJQ13" s="66"/>
      <c r="AJR13" s="66"/>
      <c r="AJS13" s="66"/>
      <c r="AJT13" s="66"/>
      <c r="AJU13" s="66"/>
      <c r="AJV13" s="66"/>
      <c r="AJW13" s="66"/>
      <c r="AJX13" s="66"/>
      <c r="AJY13" s="66"/>
      <c r="AJZ13" s="66"/>
      <c r="AKA13" s="66"/>
      <c r="AKB13" s="66"/>
      <c r="AKC13" s="66"/>
      <c r="AKD13" s="66"/>
      <c r="AKE13" s="66"/>
      <c r="AKF13" s="66"/>
      <c r="AKG13" s="66"/>
      <c r="AKH13" s="66"/>
      <c r="AKI13" s="66"/>
      <c r="AKJ13" s="66"/>
      <c r="AKK13" s="66"/>
      <c r="AKL13" s="66"/>
      <c r="AKM13" s="66"/>
      <c r="AKN13" s="66"/>
      <c r="AKO13" s="66"/>
      <c r="AKP13" s="66"/>
      <c r="AKQ13" s="66"/>
      <c r="AKR13" s="66"/>
      <c r="AKS13" s="66"/>
      <c r="AKT13" s="66"/>
      <c r="AKU13" s="66"/>
      <c r="AKV13" s="66"/>
      <c r="AKW13" s="66"/>
      <c r="AKX13" s="66"/>
      <c r="AKY13" s="66"/>
      <c r="AKZ13" s="66"/>
      <c r="ALA13" s="66"/>
      <c r="ALB13" s="66"/>
      <c r="ALC13" s="66"/>
      <c r="ALD13" s="66"/>
      <c r="ALE13" s="66"/>
      <c r="ALF13" s="66"/>
      <c r="ALG13" s="66"/>
      <c r="ALH13" s="66"/>
      <c r="ALI13" s="66"/>
      <c r="ALJ13" s="66"/>
      <c r="ALK13" s="66"/>
      <c r="ALL13" s="66"/>
      <c r="ALM13" s="66"/>
      <c r="ALN13" s="66"/>
      <c r="ALO13" s="66"/>
      <c r="ALP13" s="66"/>
      <c r="ALQ13" s="66"/>
      <c r="ALR13" s="66"/>
      <c r="ALS13" s="66"/>
      <c r="ALT13" s="66"/>
      <c r="ALU13" s="66"/>
      <c r="ALV13" s="66"/>
      <c r="ALW13" s="66"/>
      <c r="ALX13" s="66"/>
      <c r="ALY13" s="66"/>
      <c r="ALZ13" s="66"/>
      <c r="AMA13" s="66"/>
      <c r="AMB13" s="66"/>
      <c r="AMC13" s="66"/>
      <c r="AMD13" s="66"/>
      <c r="AME13" s="66"/>
      <c r="AMF13" s="66"/>
      <c r="AMG13" s="66"/>
      <c r="AMH13" s="66"/>
      <c r="AMI13" s="66"/>
      <c r="AMJ13" s="66"/>
      <c r="AMK13" s="66"/>
      <c r="AML13" s="66"/>
      <c r="AMM13" s="66"/>
      <c r="AMN13" s="66"/>
      <c r="AMO13" s="66"/>
      <c r="AMP13" s="66"/>
      <c r="AMQ13" s="66"/>
      <c r="AMR13" s="66"/>
      <c r="AMS13" s="66"/>
      <c r="AMT13" s="66"/>
      <c r="AMU13" s="66"/>
      <c r="AMV13" s="66"/>
      <c r="AMW13" s="66"/>
      <c r="AMX13" s="66"/>
      <c r="AMY13" s="66"/>
      <c r="AMZ13" s="66"/>
      <c r="ANA13" s="66"/>
      <c r="ANB13" s="66"/>
      <c r="ANC13" s="66"/>
      <c r="AND13" s="66"/>
      <c r="ANE13" s="66"/>
      <c r="ANF13" s="66"/>
      <c r="ANG13" s="66"/>
      <c r="ANH13" s="66"/>
      <c r="ANI13" s="66"/>
      <c r="ANJ13" s="66"/>
      <c r="ANK13" s="66"/>
      <c r="ANL13" s="66"/>
      <c r="ANM13" s="66"/>
      <c r="ANN13" s="66"/>
      <c r="ANO13" s="66"/>
      <c r="ANP13" s="66"/>
      <c r="ANQ13" s="66"/>
      <c r="ANR13" s="66"/>
      <c r="ANS13" s="66"/>
      <c r="ANT13" s="66"/>
      <c r="ANU13" s="66"/>
      <c r="ANV13" s="66"/>
      <c r="ANW13" s="66"/>
      <c r="ANX13" s="66"/>
      <c r="ANY13" s="66"/>
      <c r="ANZ13" s="66"/>
      <c r="AOA13" s="66"/>
      <c r="AOB13" s="66"/>
      <c r="AOC13" s="66"/>
      <c r="AOD13" s="66"/>
      <c r="AOE13" s="66"/>
      <c r="AOF13" s="66"/>
      <c r="AOG13" s="66"/>
      <c r="AOH13" s="66"/>
      <c r="AOI13" s="66"/>
      <c r="AOJ13" s="66"/>
      <c r="AOK13" s="66"/>
      <c r="AOL13" s="66"/>
      <c r="AOM13" s="66"/>
      <c r="AON13" s="66"/>
      <c r="AOO13" s="66"/>
      <c r="AOP13" s="66"/>
      <c r="AOQ13" s="66"/>
      <c r="AOR13" s="66"/>
      <c r="AOS13" s="66"/>
      <c r="AOT13" s="66"/>
      <c r="AOU13" s="66"/>
      <c r="AOV13" s="66"/>
      <c r="AOW13" s="66"/>
      <c r="AOX13" s="66"/>
      <c r="AOY13" s="66"/>
      <c r="AOZ13" s="66"/>
      <c r="APA13" s="66"/>
      <c r="APB13" s="66"/>
      <c r="APC13" s="66"/>
      <c r="APD13" s="66"/>
      <c r="APE13" s="66"/>
      <c r="APF13" s="66"/>
      <c r="APG13" s="66"/>
      <c r="APH13" s="66"/>
      <c r="API13" s="66"/>
      <c r="APJ13" s="66"/>
      <c r="APK13" s="66"/>
      <c r="APL13" s="66"/>
      <c r="APM13" s="66"/>
      <c r="APN13" s="66"/>
      <c r="APO13" s="66"/>
      <c r="APP13" s="66"/>
      <c r="APQ13" s="66"/>
      <c r="APR13" s="66"/>
      <c r="APS13" s="66"/>
      <c r="APT13" s="66"/>
      <c r="APU13" s="66"/>
      <c r="APV13" s="66"/>
      <c r="APW13" s="66"/>
      <c r="APX13" s="66"/>
      <c r="APY13" s="66"/>
      <c r="APZ13" s="66"/>
      <c r="AQA13" s="66"/>
      <c r="AQB13" s="66"/>
      <c r="AQC13" s="66"/>
      <c r="AQD13" s="66"/>
      <c r="AQE13" s="66"/>
      <c r="AQF13" s="66"/>
      <c r="AQG13" s="66"/>
      <c r="AQH13" s="66"/>
      <c r="AQI13" s="66"/>
      <c r="AQJ13" s="66"/>
      <c r="AQK13" s="66"/>
      <c r="AQL13" s="66"/>
      <c r="AQM13" s="66"/>
      <c r="AQN13" s="66"/>
      <c r="AQO13" s="66"/>
      <c r="AQP13" s="66"/>
      <c r="AQQ13" s="66"/>
      <c r="AQR13" s="66"/>
      <c r="AQS13" s="66"/>
      <c r="AQT13" s="66"/>
      <c r="AQU13" s="66"/>
      <c r="AQV13" s="66"/>
      <c r="AQW13" s="66"/>
      <c r="AQX13" s="66"/>
      <c r="AQY13" s="66"/>
      <c r="AQZ13" s="66"/>
      <c r="ARA13" s="66"/>
      <c r="ARB13" s="66"/>
      <c r="ARC13" s="66"/>
      <c r="ARD13" s="66"/>
      <c r="ARE13" s="66"/>
      <c r="ARF13" s="66"/>
      <c r="ARG13" s="66"/>
      <c r="ARH13" s="66"/>
      <c r="ARI13" s="66"/>
      <c r="ARJ13" s="66"/>
      <c r="ARK13" s="66"/>
      <c r="ARL13" s="66"/>
      <c r="ARM13" s="66"/>
      <c r="ARN13" s="66"/>
      <c r="ARO13" s="66"/>
      <c r="ARP13" s="66"/>
      <c r="ARQ13" s="66"/>
      <c r="ARR13" s="66"/>
      <c r="ARS13" s="66"/>
      <c r="ART13" s="66"/>
      <c r="ARU13" s="66"/>
      <c r="ARV13" s="66"/>
      <c r="ARW13" s="66"/>
      <c r="ARX13" s="66"/>
      <c r="ARY13" s="66"/>
      <c r="ARZ13" s="66"/>
      <c r="ASA13" s="66"/>
      <c r="ASB13" s="66"/>
      <c r="ASC13" s="66"/>
      <c r="ASD13" s="66"/>
      <c r="ASE13" s="66"/>
      <c r="ASF13" s="66"/>
      <c r="ASG13" s="66"/>
      <c r="ASH13" s="66"/>
      <c r="ASI13" s="66"/>
      <c r="ASJ13" s="66"/>
      <c r="ASK13" s="66"/>
      <c r="ASL13" s="66"/>
      <c r="ASM13" s="66"/>
      <c r="ASN13" s="66"/>
      <c r="ASO13" s="66"/>
      <c r="ASP13" s="66"/>
      <c r="ASQ13" s="66"/>
      <c r="ASR13" s="66"/>
      <c r="ASS13" s="66"/>
      <c r="AST13" s="66"/>
      <c r="ASU13" s="66"/>
      <c r="ASV13" s="66"/>
      <c r="ASW13" s="66"/>
      <c r="ASX13" s="66"/>
      <c r="ASY13" s="66"/>
      <c r="ASZ13" s="66"/>
      <c r="ATA13" s="66"/>
      <c r="ATB13" s="66"/>
      <c r="ATC13" s="66"/>
      <c r="ATD13" s="66"/>
      <c r="ATE13" s="66"/>
      <c r="ATF13" s="66"/>
      <c r="ATG13" s="66"/>
      <c r="ATH13" s="66"/>
      <c r="ATI13" s="66"/>
      <c r="ATJ13" s="66"/>
      <c r="ATK13" s="66"/>
      <c r="ATL13" s="66"/>
      <c r="ATM13" s="66"/>
      <c r="ATN13" s="66"/>
      <c r="ATO13" s="66"/>
      <c r="ATP13" s="66"/>
      <c r="ATQ13" s="66"/>
      <c r="ATR13" s="66"/>
      <c r="ATS13" s="66"/>
      <c r="ATT13" s="66"/>
      <c r="ATU13" s="66"/>
      <c r="ATV13" s="66"/>
      <c r="ATW13" s="66"/>
      <c r="ATX13" s="66"/>
      <c r="ATY13" s="66"/>
      <c r="ATZ13" s="66"/>
      <c r="AUA13" s="66"/>
      <c r="AUB13" s="66"/>
      <c r="AUC13" s="66"/>
      <c r="AUD13" s="66"/>
      <c r="AUE13" s="66"/>
      <c r="AUF13" s="66"/>
      <c r="AUG13" s="66"/>
      <c r="AUH13" s="66"/>
      <c r="AUI13" s="66"/>
      <c r="AUJ13" s="66"/>
      <c r="AUK13" s="66"/>
      <c r="AUL13" s="66"/>
      <c r="AUM13" s="66"/>
      <c r="AUN13" s="66"/>
      <c r="AUO13" s="66"/>
      <c r="AUP13" s="66"/>
      <c r="AUQ13" s="66"/>
      <c r="AUR13" s="66"/>
      <c r="AUS13" s="66"/>
      <c r="AUT13" s="66"/>
      <c r="AUU13" s="66"/>
      <c r="AUV13" s="66"/>
    </row>
    <row r="14" spans="1:1244" x14ac:dyDescent="0.25">
      <c r="A14" s="17">
        <f t="shared" si="0"/>
        <v>5</v>
      </c>
      <c r="B14" s="144" t="s">
        <v>189</v>
      </c>
      <c r="C14" s="240">
        <v>39246</v>
      </c>
      <c r="D14" s="174">
        <v>36915</v>
      </c>
      <c r="E14" s="174">
        <v>39246</v>
      </c>
      <c r="F14" s="174">
        <v>36915</v>
      </c>
      <c r="G14" s="174"/>
      <c r="H14" s="174">
        <v>4</v>
      </c>
      <c r="I14" s="174"/>
      <c r="J14" s="174">
        <v>6</v>
      </c>
      <c r="K14" s="174"/>
      <c r="L14" s="174"/>
      <c r="M14" s="174"/>
      <c r="N14" s="174"/>
      <c r="O14" s="174"/>
      <c r="P14" s="174">
        <v>4</v>
      </c>
      <c r="Q14" s="174"/>
      <c r="R14" s="174">
        <v>6</v>
      </c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74"/>
      <c r="BW14" s="174"/>
      <c r="BX14" s="205"/>
      <c r="BY14" s="205"/>
      <c r="BZ14" s="174"/>
      <c r="CA14" s="174"/>
      <c r="CB14" s="174"/>
      <c r="CC14" s="174"/>
      <c r="CD14" s="174"/>
      <c r="CE14" s="174"/>
      <c r="CF14" s="246"/>
      <c r="CG14" s="246"/>
      <c r="CH14" s="246"/>
      <c r="CI14" s="246"/>
      <c r="CJ14" s="246"/>
      <c r="CK14" s="246"/>
      <c r="CL14" s="246"/>
      <c r="CM14" s="246"/>
      <c r="CN14" s="246"/>
      <c r="CO14" s="246"/>
      <c r="CP14" s="246"/>
      <c r="CQ14" s="246"/>
      <c r="CR14" s="246"/>
      <c r="CS14" s="246"/>
      <c r="CT14" s="246"/>
      <c r="CU14" s="246"/>
      <c r="CV14" s="246"/>
      <c r="CW14" s="246"/>
      <c r="CX14" s="246"/>
      <c r="CY14" s="246"/>
      <c r="CZ14" s="246"/>
      <c r="DA14" s="246"/>
      <c r="DB14" s="246"/>
      <c r="DC14" s="246"/>
      <c r="DD14" s="246"/>
      <c r="DE14" s="246"/>
      <c r="DF14" s="230"/>
    </row>
    <row r="15" spans="1:1244" ht="30" x14ac:dyDescent="0.25">
      <c r="A15" s="17">
        <f t="shared" si="0"/>
        <v>6</v>
      </c>
      <c r="B15" s="144" t="s">
        <v>190</v>
      </c>
      <c r="C15" s="240">
        <v>52864</v>
      </c>
      <c r="D15" s="174">
        <v>56370</v>
      </c>
      <c r="E15" s="174">
        <v>52864</v>
      </c>
      <c r="F15" s="174">
        <v>56370</v>
      </c>
      <c r="G15" s="174">
        <v>26</v>
      </c>
      <c r="H15" s="174">
        <v>28</v>
      </c>
      <c r="I15" s="174">
        <v>21</v>
      </c>
      <c r="J15" s="174">
        <v>49</v>
      </c>
      <c r="K15" s="174">
        <v>2</v>
      </c>
      <c r="L15" s="174">
        <v>5</v>
      </c>
      <c r="M15" s="174">
        <v>5</v>
      </c>
      <c r="N15" s="174">
        <v>3</v>
      </c>
      <c r="O15" s="174">
        <v>0</v>
      </c>
      <c r="P15" s="174">
        <v>0</v>
      </c>
      <c r="Q15" s="174">
        <v>0</v>
      </c>
      <c r="R15" s="174">
        <v>0</v>
      </c>
      <c r="S15" s="174">
        <v>0</v>
      </c>
      <c r="T15" s="174">
        <v>0</v>
      </c>
      <c r="U15" s="174">
        <v>0</v>
      </c>
      <c r="V15" s="174">
        <v>0</v>
      </c>
      <c r="W15" s="174">
        <v>0</v>
      </c>
      <c r="X15" s="174">
        <v>0</v>
      </c>
      <c r="Y15" s="174">
        <v>0</v>
      </c>
      <c r="Z15" s="174">
        <v>0</v>
      </c>
      <c r="AA15" s="174">
        <v>0</v>
      </c>
      <c r="AB15" s="174">
        <v>0</v>
      </c>
      <c r="AC15" s="174">
        <v>0</v>
      </c>
      <c r="AD15" s="174">
        <v>0</v>
      </c>
      <c r="AE15" s="174">
        <v>0</v>
      </c>
      <c r="AF15" s="174">
        <v>0</v>
      </c>
      <c r="AG15" s="174">
        <v>0</v>
      </c>
      <c r="AH15" s="174">
        <v>2</v>
      </c>
      <c r="AI15" s="174">
        <v>0</v>
      </c>
      <c r="AJ15" s="174">
        <v>0</v>
      </c>
      <c r="AK15" s="174">
        <v>0</v>
      </c>
      <c r="AL15" s="174">
        <v>0</v>
      </c>
      <c r="AM15" s="174">
        <v>0</v>
      </c>
      <c r="AN15" s="174">
        <v>2</v>
      </c>
      <c r="AO15" s="174">
        <v>0</v>
      </c>
      <c r="AP15" s="174">
        <v>1</v>
      </c>
      <c r="AQ15" s="174">
        <v>0</v>
      </c>
      <c r="AR15" s="174">
        <v>0</v>
      </c>
      <c r="AS15" s="174">
        <v>0</v>
      </c>
      <c r="AT15" s="174">
        <v>0</v>
      </c>
      <c r="AU15" s="174">
        <v>0</v>
      </c>
      <c r="AV15" s="174">
        <v>4</v>
      </c>
      <c r="AW15" s="174">
        <v>0</v>
      </c>
      <c r="AX15" s="174">
        <v>1</v>
      </c>
      <c r="AY15" s="174">
        <v>0</v>
      </c>
      <c r="AZ15" s="174">
        <v>0</v>
      </c>
      <c r="BA15" s="174">
        <v>0</v>
      </c>
      <c r="BB15" s="174">
        <v>0</v>
      </c>
      <c r="BC15" s="174">
        <v>1</v>
      </c>
      <c r="BD15" s="174">
        <v>1</v>
      </c>
      <c r="BE15" s="174">
        <v>2</v>
      </c>
      <c r="BF15" s="174">
        <v>2</v>
      </c>
      <c r="BG15" s="174">
        <v>1</v>
      </c>
      <c r="BH15" s="174">
        <v>0</v>
      </c>
      <c r="BI15" s="174">
        <v>0</v>
      </c>
      <c r="BJ15" s="174">
        <v>0</v>
      </c>
      <c r="BK15" s="174">
        <v>1</v>
      </c>
      <c r="BL15" s="174">
        <v>0</v>
      </c>
      <c r="BM15" s="174">
        <v>2</v>
      </c>
      <c r="BN15" s="174">
        <v>3</v>
      </c>
      <c r="BO15" s="174">
        <v>1</v>
      </c>
      <c r="BP15" s="174">
        <v>0</v>
      </c>
      <c r="BQ15" s="174">
        <v>0</v>
      </c>
      <c r="BR15" s="174">
        <v>0</v>
      </c>
      <c r="BS15" s="174">
        <v>1</v>
      </c>
      <c r="BT15" s="174">
        <v>1</v>
      </c>
      <c r="BU15" s="174">
        <v>3</v>
      </c>
      <c r="BV15" s="174">
        <v>2</v>
      </c>
      <c r="BW15" s="174">
        <v>0</v>
      </c>
      <c r="BX15" s="205">
        <v>0</v>
      </c>
      <c r="BY15" s="205">
        <v>2</v>
      </c>
      <c r="BZ15" s="174">
        <v>0</v>
      </c>
      <c r="CA15" s="174">
        <v>0</v>
      </c>
      <c r="CB15" s="174">
        <v>1</v>
      </c>
      <c r="CC15" s="174">
        <v>2</v>
      </c>
      <c r="CD15" s="174">
        <v>7</v>
      </c>
      <c r="CE15" s="174">
        <v>0</v>
      </c>
      <c r="CF15" s="246">
        <v>0</v>
      </c>
      <c r="CG15" s="246">
        <v>0</v>
      </c>
      <c r="CH15" s="246">
        <v>0</v>
      </c>
      <c r="CI15" s="246">
        <v>2</v>
      </c>
      <c r="CJ15" s="246">
        <v>4</v>
      </c>
      <c r="CK15" s="246">
        <v>3</v>
      </c>
      <c r="CL15" s="246">
        <v>4</v>
      </c>
      <c r="CM15" s="246">
        <v>0</v>
      </c>
      <c r="CN15" s="246">
        <v>1</v>
      </c>
      <c r="CO15" s="246">
        <v>2</v>
      </c>
      <c r="CP15" s="246">
        <v>0</v>
      </c>
      <c r="CQ15" s="246">
        <v>4</v>
      </c>
      <c r="CR15" s="246">
        <v>4</v>
      </c>
      <c r="CS15" s="246">
        <v>1</v>
      </c>
      <c r="CT15" s="246">
        <v>8</v>
      </c>
      <c r="CU15" s="246">
        <v>0</v>
      </c>
      <c r="CV15" s="246">
        <v>2</v>
      </c>
      <c r="CW15" s="246">
        <v>0</v>
      </c>
      <c r="CX15" s="246">
        <v>1</v>
      </c>
      <c r="CY15" s="246">
        <v>17</v>
      </c>
      <c r="CZ15" s="246">
        <v>11</v>
      </c>
      <c r="DA15" s="246">
        <v>10</v>
      </c>
      <c r="DB15" s="246">
        <v>19</v>
      </c>
      <c r="DC15" s="246">
        <v>0</v>
      </c>
      <c r="DD15" s="246">
        <v>2</v>
      </c>
      <c r="DE15" s="246">
        <v>1</v>
      </c>
      <c r="DF15" s="246">
        <v>2</v>
      </c>
    </row>
    <row r="16" spans="1:1244" ht="30" x14ac:dyDescent="0.25">
      <c r="A16" s="17">
        <f t="shared" si="0"/>
        <v>7</v>
      </c>
      <c r="B16" s="144" t="s">
        <v>191</v>
      </c>
      <c r="C16" s="186">
        <v>30653</v>
      </c>
      <c r="D16" s="165">
        <v>19232</v>
      </c>
      <c r="E16" s="165">
        <v>30653</v>
      </c>
      <c r="F16" s="165">
        <v>19232</v>
      </c>
      <c r="G16" s="165">
        <v>22</v>
      </c>
      <c r="H16" s="165">
        <v>21</v>
      </c>
      <c r="I16" s="165">
        <v>17</v>
      </c>
      <c r="J16" s="165">
        <v>39</v>
      </c>
      <c r="K16" s="165">
        <v>4</v>
      </c>
      <c r="L16" s="165">
        <v>1</v>
      </c>
      <c r="M16" s="165"/>
      <c r="N16" s="165">
        <v>1</v>
      </c>
      <c r="O16" s="165"/>
      <c r="P16" s="165">
        <v>2</v>
      </c>
      <c r="Q16" s="165">
        <v>1</v>
      </c>
      <c r="R16" s="165">
        <v>2</v>
      </c>
      <c r="S16" s="165"/>
      <c r="T16" s="165"/>
      <c r="U16" s="165"/>
      <c r="V16" s="165"/>
      <c r="W16" s="165"/>
      <c r="X16" s="165">
        <v>2</v>
      </c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>
        <v>1</v>
      </c>
      <c r="AN16" s="165">
        <v>1</v>
      </c>
      <c r="AO16" s="165"/>
      <c r="AP16" s="165"/>
      <c r="AQ16" s="165"/>
      <c r="AR16" s="165"/>
      <c r="AS16" s="165"/>
      <c r="AT16" s="165"/>
      <c r="AU16" s="165"/>
      <c r="AV16" s="165"/>
      <c r="AW16" s="165">
        <v>1</v>
      </c>
      <c r="AX16" s="165">
        <v>1</v>
      </c>
      <c r="AY16" s="165"/>
      <c r="AZ16" s="165"/>
      <c r="BA16" s="165"/>
      <c r="BB16" s="165"/>
      <c r="BC16" s="165">
        <v>2</v>
      </c>
      <c r="BD16" s="165">
        <v>2</v>
      </c>
      <c r="BE16" s="165">
        <v>1</v>
      </c>
      <c r="BF16" s="165">
        <v>5</v>
      </c>
      <c r="BG16" s="165"/>
      <c r="BH16" s="165"/>
      <c r="BI16" s="165"/>
      <c r="BJ16" s="165"/>
      <c r="BK16" s="165"/>
      <c r="BL16" s="165"/>
      <c r="BM16" s="165">
        <v>1</v>
      </c>
      <c r="BN16" s="165">
        <v>4</v>
      </c>
      <c r="BO16" s="165"/>
      <c r="BP16" s="165"/>
      <c r="BQ16" s="165"/>
      <c r="BR16" s="165"/>
      <c r="BS16" s="165"/>
      <c r="BT16" s="165">
        <v>2</v>
      </c>
      <c r="BU16" s="165">
        <v>1</v>
      </c>
      <c r="BV16" s="165">
        <v>3</v>
      </c>
      <c r="BW16" s="165"/>
      <c r="BX16" s="166"/>
      <c r="BY16" s="166"/>
      <c r="BZ16" s="165"/>
      <c r="CA16" s="165">
        <v>1</v>
      </c>
      <c r="CB16" s="165">
        <v>3</v>
      </c>
      <c r="CC16" s="165">
        <v>4</v>
      </c>
      <c r="CD16" s="165">
        <v>3</v>
      </c>
      <c r="CE16" s="165"/>
      <c r="CF16" s="164"/>
      <c r="CG16" s="164"/>
      <c r="CH16" s="164"/>
      <c r="CI16" s="164">
        <v>2</v>
      </c>
      <c r="CJ16" s="164">
        <v>3</v>
      </c>
      <c r="CK16" s="164">
        <v>2</v>
      </c>
      <c r="CL16" s="164">
        <v>2</v>
      </c>
      <c r="CM16" s="164">
        <v>1</v>
      </c>
      <c r="CN16" s="164"/>
      <c r="CO16" s="164"/>
      <c r="CP16" s="164"/>
      <c r="CQ16" s="164">
        <v>7</v>
      </c>
      <c r="CR16" s="164">
        <v>2</v>
      </c>
      <c r="CS16" s="164">
        <v>2</v>
      </c>
      <c r="CT16" s="164">
        <v>6</v>
      </c>
      <c r="CU16" s="164">
        <v>2</v>
      </c>
      <c r="CV16" s="164"/>
      <c r="CW16" s="164"/>
      <c r="CX16" s="164">
        <v>1</v>
      </c>
      <c r="CY16" s="164">
        <v>8</v>
      </c>
      <c r="CZ16" s="164">
        <v>4</v>
      </c>
      <c r="DA16" s="164">
        <v>4</v>
      </c>
      <c r="DB16" s="164">
        <v>13</v>
      </c>
      <c r="DC16" s="164">
        <v>2</v>
      </c>
      <c r="DD16" s="164"/>
      <c r="DE16" s="164"/>
      <c r="DF16" s="164"/>
    </row>
    <row r="17" spans="1:110" ht="30" x14ac:dyDescent="0.25">
      <c r="A17" s="17">
        <f t="shared" si="0"/>
        <v>8</v>
      </c>
      <c r="B17" s="144" t="s">
        <v>192</v>
      </c>
      <c r="C17" s="240">
        <v>13339</v>
      </c>
      <c r="D17" s="174">
        <v>11268</v>
      </c>
      <c r="E17" s="174">
        <v>13339</v>
      </c>
      <c r="F17" s="174">
        <v>11268</v>
      </c>
      <c r="G17" s="174">
        <v>12</v>
      </c>
      <c r="H17" s="174">
        <v>12</v>
      </c>
      <c r="I17" s="174">
        <v>11</v>
      </c>
      <c r="J17" s="174">
        <v>18</v>
      </c>
      <c r="K17" s="174">
        <v>1</v>
      </c>
      <c r="L17" s="174">
        <v>1</v>
      </c>
      <c r="M17" s="174">
        <v>2</v>
      </c>
      <c r="N17" s="174">
        <v>4</v>
      </c>
      <c r="O17" s="174">
        <v>1</v>
      </c>
      <c r="P17" s="174">
        <v>0</v>
      </c>
      <c r="Q17" s="174">
        <v>2</v>
      </c>
      <c r="R17" s="174">
        <v>0</v>
      </c>
      <c r="S17" s="174">
        <v>0</v>
      </c>
      <c r="T17" s="174">
        <v>0</v>
      </c>
      <c r="U17" s="174">
        <v>0</v>
      </c>
      <c r="V17" s="174">
        <v>0</v>
      </c>
      <c r="W17" s="174">
        <v>0</v>
      </c>
      <c r="X17" s="174">
        <v>0</v>
      </c>
      <c r="Y17" s="174">
        <v>0</v>
      </c>
      <c r="Z17" s="174">
        <v>0</v>
      </c>
      <c r="AA17" s="174">
        <v>0</v>
      </c>
      <c r="AB17" s="174">
        <v>0</v>
      </c>
      <c r="AC17" s="174">
        <v>0</v>
      </c>
      <c r="AD17" s="174">
        <v>0</v>
      </c>
      <c r="AE17" s="174">
        <v>0</v>
      </c>
      <c r="AF17" s="174">
        <v>0</v>
      </c>
      <c r="AG17" s="174">
        <v>0</v>
      </c>
      <c r="AH17" s="174">
        <v>0</v>
      </c>
      <c r="AI17" s="174">
        <v>0</v>
      </c>
      <c r="AJ17" s="174">
        <v>0</v>
      </c>
      <c r="AK17" s="174">
        <v>0</v>
      </c>
      <c r="AL17" s="174">
        <v>0</v>
      </c>
      <c r="AM17" s="174">
        <v>2</v>
      </c>
      <c r="AN17" s="174">
        <v>1</v>
      </c>
      <c r="AO17" s="174">
        <v>0</v>
      </c>
      <c r="AP17" s="174">
        <v>10</v>
      </c>
      <c r="AQ17" s="174">
        <v>0</v>
      </c>
      <c r="AR17" s="174">
        <v>0</v>
      </c>
      <c r="AS17" s="174">
        <v>0</v>
      </c>
      <c r="AT17" s="174">
        <v>0</v>
      </c>
      <c r="AU17" s="174">
        <v>1</v>
      </c>
      <c r="AV17" s="174">
        <v>1</v>
      </c>
      <c r="AW17" s="174">
        <v>0</v>
      </c>
      <c r="AX17" s="174">
        <v>1</v>
      </c>
      <c r="AY17" s="174">
        <v>0</v>
      </c>
      <c r="AZ17" s="174">
        <v>0</v>
      </c>
      <c r="BA17" s="174">
        <v>0</v>
      </c>
      <c r="BB17" s="174">
        <v>0</v>
      </c>
      <c r="BC17" s="174">
        <v>3</v>
      </c>
      <c r="BD17" s="174">
        <v>0</v>
      </c>
      <c r="BE17" s="174">
        <v>1</v>
      </c>
      <c r="BF17" s="174">
        <v>1</v>
      </c>
      <c r="BG17" s="174">
        <v>0</v>
      </c>
      <c r="BH17" s="174">
        <v>0</v>
      </c>
      <c r="BI17" s="174">
        <v>0</v>
      </c>
      <c r="BJ17" s="174">
        <v>0</v>
      </c>
      <c r="BK17" s="174">
        <v>0</v>
      </c>
      <c r="BL17" s="174">
        <v>3</v>
      </c>
      <c r="BM17" s="174">
        <v>1</v>
      </c>
      <c r="BN17" s="174">
        <v>1</v>
      </c>
      <c r="BO17" s="174">
        <v>0</v>
      </c>
      <c r="BP17" s="174">
        <v>0</v>
      </c>
      <c r="BQ17" s="174">
        <v>0</v>
      </c>
      <c r="BR17" s="174">
        <v>0</v>
      </c>
      <c r="BS17" s="174">
        <v>0</v>
      </c>
      <c r="BT17" s="174">
        <v>1</v>
      </c>
      <c r="BU17" s="174">
        <v>1</v>
      </c>
      <c r="BV17" s="174">
        <v>1</v>
      </c>
      <c r="BW17" s="174">
        <v>0</v>
      </c>
      <c r="BX17" s="205">
        <v>1</v>
      </c>
      <c r="BY17" s="205">
        <v>0</v>
      </c>
      <c r="BZ17" s="174">
        <v>0</v>
      </c>
      <c r="CA17" s="174">
        <v>1</v>
      </c>
      <c r="CB17" s="174">
        <v>0</v>
      </c>
      <c r="CC17" s="174">
        <v>0</v>
      </c>
      <c r="CD17" s="174">
        <v>1</v>
      </c>
      <c r="CE17" s="174">
        <v>1</v>
      </c>
      <c r="CF17" s="246">
        <v>0</v>
      </c>
      <c r="CG17" s="246">
        <v>0</v>
      </c>
      <c r="CH17" s="246">
        <v>0</v>
      </c>
      <c r="CI17" s="246">
        <v>1</v>
      </c>
      <c r="CJ17" s="246">
        <v>1</v>
      </c>
      <c r="CK17" s="246">
        <v>2</v>
      </c>
      <c r="CL17" s="246">
        <v>1</v>
      </c>
      <c r="CM17" s="246">
        <v>0</v>
      </c>
      <c r="CN17" s="246">
        <v>0</v>
      </c>
      <c r="CO17" s="246">
        <v>1</v>
      </c>
      <c r="CP17" s="246">
        <v>0</v>
      </c>
      <c r="CQ17" s="246">
        <v>2</v>
      </c>
      <c r="CR17" s="246">
        <v>1</v>
      </c>
      <c r="CS17" s="246">
        <v>0</v>
      </c>
      <c r="CT17" s="246">
        <v>3</v>
      </c>
      <c r="CU17" s="246">
        <v>0</v>
      </c>
      <c r="CV17" s="246">
        <v>0</v>
      </c>
      <c r="CW17" s="246">
        <v>0</v>
      </c>
      <c r="CX17" s="246">
        <v>3</v>
      </c>
      <c r="CY17" s="246">
        <v>1</v>
      </c>
      <c r="CZ17" s="246">
        <v>4</v>
      </c>
      <c r="DA17" s="246">
        <v>4</v>
      </c>
      <c r="DB17" s="246">
        <v>8</v>
      </c>
      <c r="DC17" s="246">
        <v>0</v>
      </c>
      <c r="DD17" s="246">
        <v>0</v>
      </c>
      <c r="DE17" s="246">
        <v>1</v>
      </c>
      <c r="DF17" s="246">
        <v>1</v>
      </c>
    </row>
    <row r="18" spans="1:110" ht="30" x14ac:dyDescent="0.25">
      <c r="A18" s="17">
        <f t="shared" si="0"/>
        <v>9</v>
      </c>
      <c r="B18" s="158" t="s">
        <v>193</v>
      </c>
      <c r="C18" s="240">
        <v>29598</v>
      </c>
      <c r="D18" s="174">
        <v>20450</v>
      </c>
      <c r="E18" s="174">
        <v>29598</v>
      </c>
      <c r="F18" s="174">
        <v>20450</v>
      </c>
      <c r="G18" s="174">
        <v>3</v>
      </c>
      <c r="H18" s="174">
        <v>2</v>
      </c>
      <c r="I18" s="174">
        <v>1</v>
      </c>
      <c r="J18" s="174"/>
      <c r="K18" s="174">
        <v>3</v>
      </c>
      <c r="L18" s="174">
        <v>2</v>
      </c>
      <c r="M18" s="174">
        <v>1</v>
      </c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>
        <v>1</v>
      </c>
      <c r="BF18" s="174"/>
      <c r="BG18" s="174"/>
      <c r="BH18" s="174"/>
      <c r="BI18" s="174">
        <v>1</v>
      </c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174"/>
      <c r="BX18" s="205"/>
      <c r="BY18" s="205"/>
      <c r="BZ18" s="174"/>
      <c r="CA18" s="174"/>
      <c r="CB18" s="174"/>
      <c r="CC18" s="174"/>
      <c r="CD18" s="174"/>
      <c r="CE18" s="174"/>
      <c r="CF18" s="246"/>
      <c r="CG18" s="246"/>
      <c r="CH18" s="246"/>
      <c r="CI18" s="246">
        <v>1</v>
      </c>
      <c r="CJ18" s="246"/>
      <c r="CK18" s="246"/>
      <c r="CL18" s="246"/>
      <c r="CM18" s="246">
        <v>1</v>
      </c>
      <c r="CN18" s="246"/>
      <c r="CO18" s="246"/>
      <c r="CP18" s="246"/>
      <c r="CQ18" s="246">
        <v>1</v>
      </c>
      <c r="CR18" s="246">
        <v>1</v>
      </c>
      <c r="CS18" s="246"/>
      <c r="CT18" s="246"/>
      <c r="CU18" s="246">
        <v>1</v>
      </c>
      <c r="CV18" s="246">
        <v>1</v>
      </c>
      <c r="CW18" s="246"/>
      <c r="CX18" s="246"/>
      <c r="CY18" s="246">
        <v>1</v>
      </c>
      <c r="CZ18" s="246">
        <v>1</v>
      </c>
      <c r="DA18" s="246"/>
      <c r="DB18" s="246"/>
      <c r="DC18" s="246">
        <v>1</v>
      </c>
      <c r="DD18" s="246">
        <v>1</v>
      </c>
      <c r="DE18" s="246"/>
      <c r="DF18" s="246"/>
    </row>
    <row r="19" spans="1:110" ht="45" x14ac:dyDescent="0.25">
      <c r="A19" s="17">
        <f t="shared" si="0"/>
        <v>10</v>
      </c>
      <c r="B19" s="144" t="s">
        <v>194</v>
      </c>
      <c r="C19" s="240">
        <v>16258</v>
      </c>
      <c r="D19" s="174">
        <v>15612</v>
      </c>
      <c r="E19" s="174">
        <v>16258</v>
      </c>
      <c r="F19" s="174">
        <v>15612</v>
      </c>
      <c r="G19" s="174"/>
      <c r="H19" s="174">
        <v>3</v>
      </c>
      <c r="I19" s="174">
        <v>4</v>
      </c>
      <c r="J19" s="174">
        <v>3</v>
      </c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>
        <v>1</v>
      </c>
      <c r="AP19" s="174"/>
      <c r="AQ19" s="174"/>
      <c r="AR19" s="174"/>
      <c r="AS19" s="174"/>
      <c r="AT19" s="174"/>
      <c r="AU19" s="174"/>
      <c r="AV19" s="174">
        <v>1</v>
      </c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>
        <v>1</v>
      </c>
      <c r="BU19" s="174"/>
      <c r="BV19" s="174">
        <v>1</v>
      </c>
      <c r="BW19" s="174"/>
      <c r="BX19" s="205"/>
      <c r="BY19" s="205"/>
      <c r="BZ19" s="174"/>
      <c r="CA19" s="174"/>
      <c r="CB19" s="174"/>
      <c r="CC19" s="174"/>
      <c r="CD19" s="174">
        <v>1</v>
      </c>
      <c r="CE19" s="174"/>
      <c r="CF19" s="246"/>
      <c r="CG19" s="246"/>
      <c r="CH19" s="246"/>
      <c r="CI19" s="246"/>
      <c r="CJ19" s="246">
        <v>1</v>
      </c>
      <c r="CK19" s="246">
        <v>2</v>
      </c>
      <c r="CL19" s="246"/>
      <c r="CM19" s="246"/>
      <c r="CN19" s="246"/>
      <c r="CO19" s="246"/>
      <c r="CP19" s="246"/>
      <c r="CQ19" s="246"/>
      <c r="CR19" s="246"/>
      <c r="CS19" s="246">
        <v>1</v>
      </c>
      <c r="CT19" s="246">
        <v>1</v>
      </c>
      <c r="CU19" s="246"/>
      <c r="CV19" s="246"/>
      <c r="CW19" s="246"/>
      <c r="CX19" s="246"/>
      <c r="CY19" s="246"/>
      <c r="CZ19" s="246"/>
      <c r="DA19" s="246"/>
      <c r="DB19" s="246"/>
      <c r="DC19" s="246"/>
      <c r="DD19" s="246"/>
      <c r="DE19" s="246"/>
      <c r="DF19" s="246"/>
    </row>
    <row r="20" spans="1:110" ht="30" x14ac:dyDescent="0.25">
      <c r="A20" s="17">
        <f t="shared" si="0"/>
        <v>11</v>
      </c>
      <c r="B20" s="158" t="s">
        <v>195</v>
      </c>
      <c r="C20" s="173"/>
      <c r="D20" s="277"/>
      <c r="E20" s="277"/>
      <c r="F20" s="277"/>
      <c r="G20" s="174">
        <v>1</v>
      </c>
      <c r="H20" s="174"/>
      <c r="I20" s="174">
        <v>1</v>
      </c>
      <c r="J20" s="174">
        <v>1</v>
      </c>
      <c r="K20" s="174">
        <v>1</v>
      </c>
      <c r="L20" s="174"/>
      <c r="M20" s="174">
        <v>1</v>
      </c>
      <c r="N20" s="174">
        <v>1</v>
      </c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>
        <v>1</v>
      </c>
      <c r="AV20" s="174"/>
      <c r="AW20" s="174"/>
      <c r="AX20" s="174"/>
      <c r="AY20" s="174">
        <v>1</v>
      </c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>
        <v>1</v>
      </c>
      <c r="BV20" s="174">
        <v>1</v>
      </c>
      <c r="BW20" s="174"/>
      <c r="BX20" s="205"/>
      <c r="BY20" s="205">
        <v>1</v>
      </c>
      <c r="BZ20" s="174">
        <v>1</v>
      </c>
      <c r="CA20" s="174"/>
      <c r="CB20" s="174"/>
      <c r="CC20" s="174"/>
      <c r="CD20" s="174"/>
      <c r="CE20" s="174"/>
      <c r="CF20" s="246"/>
      <c r="CG20" s="246"/>
      <c r="CH20" s="246"/>
      <c r="CI20" s="246"/>
      <c r="CJ20" s="246"/>
      <c r="CK20" s="246"/>
      <c r="CL20" s="246"/>
      <c r="CM20" s="246"/>
      <c r="CN20" s="246"/>
      <c r="CO20" s="246"/>
      <c r="CP20" s="246"/>
      <c r="CQ20" s="246"/>
      <c r="CR20" s="246"/>
      <c r="CS20" s="246"/>
      <c r="CT20" s="246"/>
      <c r="CU20" s="246"/>
      <c r="CV20" s="246"/>
      <c r="CW20" s="246"/>
      <c r="CX20" s="246"/>
      <c r="CY20" s="246"/>
      <c r="CZ20" s="246"/>
      <c r="DA20" s="246"/>
      <c r="DB20" s="246"/>
      <c r="DC20" s="246"/>
      <c r="DD20" s="246"/>
      <c r="DE20" s="246"/>
      <c r="DF20" s="246"/>
    </row>
    <row r="21" spans="1:110" ht="30" x14ac:dyDescent="0.25">
      <c r="A21" s="17">
        <f t="shared" si="0"/>
        <v>12</v>
      </c>
      <c r="B21" s="144" t="s">
        <v>196</v>
      </c>
      <c r="C21" s="240">
        <v>10217</v>
      </c>
      <c r="D21" s="174">
        <v>8022</v>
      </c>
      <c r="E21" s="174">
        <v>10217</v>
      </c>
      <c r="F21" s="174">
        <v>8022</v>
      </c>
      <c r="G21" s="174">
        <v>1</v>
      </c>
      <c r="H21" s="174"/>
      <c r="I21" s="174">
        <v>1</v>
      </c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>
        <v>1</v>
      </c>
      <c r="BL21" s="174"/>
      <c r="BM21" s="174"/>
      <c r="BN21" s="174"/>
      <c r="BO21" s="174">
        <v>1</v>
      </c>
      <c r="BP21" s="174"/>
      <c r="BQ21" s="174"/>
      <c r="BR21" s="174"/>
      <c r="BS21" s="174"/>
      <c r="BT21" s="174"/>
      <c r="BU21" s="174"/>
      <c r="BV21" s="174"/>
      <c r="BW21" s="174"/>
      <c r="BX21" s="205"/>
      <c r="BY21" s="205"/>
      <c r="BZ21" s="174"/>
      <c r="CA21" s="174"/>
      <c r="CB21" s="174"/>
      <c r="CC21" s="174"/>
      <c r="CD21" s="174"/>
      <c r="CE21" s="174"/>
      <c r="CF21" s="246"/>
      <c r="CG21" s="246"/>
      <c r="CH21" s="246"/>
      <c r="CI21" s="246"/>
      <c r="CJ21" s="246"/>
      <c r="CK21" s="246"/>
      <c r="CL21" s="246"/>
      <c r="CM21" s="246"/>
      <c r="CN21" s="246"/>
      <c r="CO21" s="246"/>
      <c r="CP21" s="246"/>
      <c r="CQ21" s="246"/>
      <c r="CR21" s="246"/>
      <c r="CS21" s="246"/>
      <c r="CT21" s="246"/>
      <c r="CU21" s="246"/>
      <c r="CV21" s="246"/>
      <c r="CW21" s="246"/>
      <c r="CX21" s="246"/>
      <c r="CY21" s="246"/>
      <c r="CZ21" s="246"/>
      <c r="DA21" s="246"/>
      <c r="DB21" s="246"/>
      <c r="DC21" s="246"/>
      <c r="DD21" s="246"/>
      <c r="DE21" s="246"/>
      <c r="DF21" s="246"/>
    </row>
    <row r="22" spans="1:110" ht="30" x14ac:dyDescent="0.25">
      <c r="A22" s="17">
        <f t="shared" si="0"/>
        <v>13</v>
      </c>
      <c r="B22" s="144" t="s">
        <v>197</v>
      </c>
      <c r="C22" s="240">
        <v>18223</v>
      </c>
      <c r="D22" s="174">
        <v>16299</v>
      </c>
      <c r="E22" s="174">
        <v>18223</v>
      </c>
      <c r="F22" s="174">
        <v>16299</v>
      </c>
      <c r="G22" s="174">
        <v>14</v>
      </c>
      <c r="H22" s="174">
        <v>11</v>
      </c>
      <c r="I22" s="174">
        <v>9</v>
      </c>
      <c r="J22" s="174">
        <v>12</v>
      </c>
      <c r="K22" s="174">
        <v>4</v>
      </c>
      <c r="L22" s="174">
        <v>5</v>
      </c>
      <c r="M22" s="174">
        <v>2</v>
      </c>
      <c r="N22" s="174">
        <v>3</v>
      </c>
      <c r="O22" s="174"/>
      <c r="P22" s="174">
        <v>1</v>
      </c>
      <c r="Q22" s="174"/>
      <c r="R22" s="174"/>
      <c r="S22" s="174">
        <v>1</v>
      </c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>
        <v>3</v>
      </c>
      <c r="AV22" s="174">
        <v>1</v>
      </c>
      <c r="AW22" s="174">
        <v>2</v>
      </c>
      <c r="AX22" s="174"/>
      <c r="AY22" s="174">
        <v>1</v>
      </c>
      <c r="AZ22" s="174">
        <v>1</v>
      </c>
      <c r="BA22" s="174"/>
      <c r="BB22" s="174"/>
      <c r="BC22" s="174">
        <v>2</v>
      </c>
      <c r="BD22" s="174"/>
      <c r="BE22" s="174">
        <v>2</v>
      </c>
      <c r="BF22" s="174">
        <v>1</v>
      </c>
      <c r="BG22" s="174">
        <v>1</v>
      </c>
      <c r="BH22" s="174"/>
      <c r="BI22" s="174"/>
      <c r="BJ22" s="174">
        <v>1</v>
      </c>
      <c r="BK22" s="174">
        <v>1</v>
      </c>
      <c r="BL22" s="174">
        <v>3</v>
      </c>
      <c r="BM22" s="174"/>
      <c r="BN22" s="174">
        <v>2</v>
      </c>
      <c r="BO22" s="174"/>
      <c r="BP22" s="174">
        <v>2</v>
      </c>
      <c r="BQ22" s="174"/>
      <c r="BR22" s="174">
        <v>1</v>
      </c>
      <c r="BS22" s="174"/>
      <c r="BT22" s="174"/>
      <c r="BU22" s="174"/>
      <c r="BV22" s="174"/>
      <c r="BW22" s="174"/>
      <c r="BX22" s="205"/>
      <c r="BY22" s="205"/>
      <c r="BZ22" s="174"/>
      <c r="CA22" s="174">
        <v>4</v>
      </c>
      <c r="CB22" s="174"/>
      <c r="CC22" s="174">
        <v>3</v>
      </c>
      <c r="CD22" s="174">
        <v>2</v>
      </c>
      <c r="CE22" s="174">
        <v>1</v>
      </c>
      <c r="CF22" s="246"/>
      <c r="CG22" s="246">
        <v>1</v>
      </c>
      <c r="CH22" s="246">
        <v>1</v>
      </c>
      <c r="CI22" s="246"/>
      <c r="CJ22" s="246">
        <v>1</v>
      </c>
      <c r="CK22" s="246"/>
      <c r="CL22" s="246">
        <v>3</v>
      </c>
      <c r="CM22" s="246"/>
      <c r="CN22" s="246"/>
      <c r="CO22" s="246"/>
      <c r="CP22" s="246"/>
      <c r="CQ22" s="246">
        <v>3</v>
      </c>
      <c r="CR22" s="246"/>
      <c r="CS22" s="246">
        <v>2</v>
      </c>
      <c r="CT22" s="246">
        <v>2</v>
      </c>
      <c r="CU22" s="246">
        <v>1</v>
      </c>
      <c r="CV22" s="246"/>
      <c r="CW22" s="246">
        <v>1</v>
      </c>
      <c r="CX22" s="246"/>
      <c r="CY22" s="246">
        <v>1</v>
      </c>
      <c r="CZ22" s="246">
        <v>5</v>
      </c>
      <c r="DA22" s="246"/>
      <c r="DB22" s="246">
        <v>2</v>
      </c>
      <c r="DC22" s="246"/>
      <c r="DD22" s="246">
        <v>1</v>
      </c>
      <c r="DE22" s="246"/>
      <c r="DF22" s="246"/>
    </row>
    <row r="23" spans="1:110" ht="45" x14ac:dyDescent="0.25">
      <c r="A23" s="17">
        <f t="shared" si="0"/>
        <v>14</v>
      </c>
      <c r="B23" s="144" t="s">
        <v>198</v>
      </c>
      <c r="C23" s="240">
        <v>6880</v>
      </c>
      <c r="D23" s="174">
        <v>5978</v>
      </c>
      <c r="E23" s="174">
        <v>6880</v>
      </c>
      <c r="F23" s="174">
        <v>5978</v>
      </c>
      <c r="G23" s="174"/>
      <c r="H23" s="174">
        <v>1</v>
      </c>
      <c r="I23" s="174">
        <v>7</v>
      </c>
      <c r="J23" s="174">
        <v>3</v>
      </c>
      <c r="K23" s="174"/>
      <c r="L23" s="174"/>
      <c r="M23" s="174">
        <v>1</v>
      </c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>
        <v>1</v>
      </c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>
        <v>1</v>
      </c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>
        <v>1</v>
      </c>
      <c r="BV23" s="174"/>
      <c r="BW23" s="174"/>
      <c r="BX23" s="205"/>
      <c r="BY23" s="205"/>
      <c r="BZ23" s="174"/>
      <c r="CA23" s="174"/>
      <c r="CB23" s="174"/>
      <c r="CC23" s="174"/>
      <c r="CD23" s="174"/>
      <c r="CE23" s="174"/>
      <c r="CF23" s="246"/>
      <c r="CG23" s="246"/>
      <c r="CH23" s="246"/>
      <c r="CI23" s="246"/>
      <c r="CJ23" s="246">
        <v>1</v>
      </c>
      <c r="CK23" s="246"/>
      <c r="CL23" s="246"/>
      <c r="CM23" s="246"/>
      <c r="CN23" s="246"/>
      <c r="CO23" s="246"/>
      <c r="CP23" s="246"/>
      <c r="CQ23" s="246"/>
      <c r="CR23" s="246"/>
      <c r="CS23" s="246">
        <v>1</v>
      </c>
      <c r="CT23" s="246"/>
      <c r="CU23" s="246"/>
      <c r="CV23" s="246"/>
      <c r="CW23" s="246">
        <v>1</v>
      </c>
      <c r="CX23" s="246"/>
      <c r="CY23" s="246"/>
      <c r="CZ23" s="246"/>
      <c r="DA23" s="246">
        <v>3</v>
      </c>
      <c r="DB23" s="246">
        <v>3</v>
      </c>
      <c r="DC23" s="246"/>
      <c r="DD23" s="246"/>
      <c r="DE23" s="246"/>
      <c r="DF23" s="246"/>
    </row>
    <row r="24" spans="1:110" ht="28.5" x14ac:dyDescent="0.25">
      <c r="A24" s="139">
        <f t="shared" si="0"/>
        <v>15</v>
      </c>
      <c r="B24" s="136" t="s">
        <v>199</v>
      </c>
      <c r="C24" s="257">
        <f>SUM(C10:C23)</f>
        <v>453457</v>
      </c>
      <c r="D24" s="257">
        <f t="shared" ref="D24:BO24" si="1">SUM(D10:D23)</f>
        <v>406896</v>
      </c>
      <c r="E24" s="257">
        <f t="shared" si="1"/>
        <v>453457</v>
      </c>
      <c r="F24" s="257">
        <f t="shared" si="1"/>
        <v>406896</v>
      </c>
      <c r="G24" s="257">
        <f t="shared" si="1"/>
        <v>126</v>
      </c>
      <c r="H24" s="257">
        <f t="shared" si="1"/>
        <v>105</v>
      </c>
      <c r="I24" s="257">
        <f t="shared" si="1"/>
        <v>157</v>
      </c>
      <c r="J24" s="257">
        <f t="shared" si="1"/>
        <v>175</v>
      </c>
      <c r="K24" s="257">
        <f t="shared" si="1"/>
        <v>16</v>
      </c>
      <c r="L24" s="257">
        <f t="shared" si="1"/>
        <v>17</v>
      </c>
      <c r="M24" s="257">
        <f t="shared" si="1"/>
        <v>14</v>
      </c>
      <c r="N24" s="257">
        <f t="shared" si="1"/>
        <v>16</v>
      </c>
      <c r="O24" s="257">
        <f t="shared" si="1"/>
        <v>1</v>
      </c>
      <c r="P24" s="257">
        <f t="shared" si="1"/>
        <v>7</v>
      </c>
      <c r="Q24" s="257">
        <f t="shared" si="1"/>
        <v>3</v>
      </c>
      <c r="R24" s="257">
        <f t="shared" si="1"/>
        <v>8</v>
      </c>
      <c r="S24" s="257">
        <f t="shared" si="1"/>
        <v>1</v>
      </c>
      <c r="T24" s="257">
        <f t="shared" si="1"/>
        <v>0</v>
      </c>
      <c r="U24" s="257">
        <f t="shared" si="1"/>
        <v>0</v>
      </c>
      <c r="V24" s="257">
        <f t="shared" si="1"/>
        <v>0</v>
      </c>
      <c r="W24" s="257">
        <f t="shared" si="1"/>
        <v>0</v>
      </c>
      <c r="X24" s="257">
        <f t="shared" si="1"/>
        <v>2</v>
      </c>
      <c r="Y24" s="257">
        <f t="shared" si="1"/>
        <v>0</v>
      </c>
      <c r="Z24" s="257">
        <f t="shared" si="1"/>
        <v>1</v>
      </c>
      <c r="AA24" s="257">
        <f t="shared" si="1"/>
        <v>0</v>
      </c>
      <c r="AB24" s="257">
        <f t="shared" si="1"/>
        <v>0</v>
      </c>
      <c r="AC24" s="257">
        <f t="shared" si="1"/>
        <v>0</v>
      </c>
      <c r="AD24" s="257">
        <f t="shared" si="1"/>
        <v>1</v>
      </c>
      <c r="AE24" s="257">
        <f t="shared" si="1"/>
        <v>0</v>
      </c>
      <c r="AF24" s="257">
        <f t="shared" si="1"/>
        <v>0</v>
      </c>
      <c r="AG24" s="257">
        <f t="shared" si="1"/>
        <v>1</v>
      </c>
      <c r="AH24" s="257">
        <f t="shared" si="1"/>
        <v>2</v>
      </c>
      <c r="AI24" s="257">
        <f t="shared" si="1"/>
        <v>0</v>
      </c>
      <c r="AJ24" s="257">
        <f t="shared" si="1"/>
        <v>0</v>
      </c>
      <c r="AK24" s="257">
        <f t="shared" si="1"/>
        <v>0</v>
      </c>
      <c r="AL24" s="257">
        <f t="shared" si="1"/>
        <v>0</v>
      </c>
      <c r="AM24" s="257">
        <f t="shared" si="1"/>
        <v>5</v>
      </c>
      <c r="AN24" s="257">
        <f t="shared" si="1"/>
        <v>4</v>
      </c>
      <c r="AO24" s="257">
        <f t="shared" si="1"/>
        <v>2</v>
      </c>
      <c r="AP24" s="257">
        <f t="shared" si="1"/>
        <v>14</v>
      </c>
      <c r="AQ24" s="257">
        <f t="shared" si="1"/>
        <v>0</v>
      </c>
      <c r="AR24" s="257">
        <f t="shared" si="1"/>
        <v>0</v>
      </c>
      <c r="AS24" s="257">
        <f t="shared" si="1"/>
        <v>0</v>
      </c>
      <c r="AT24" s="257">
        <f t="shared" si="1"/>
        <v>0</v>
      </c>
      <c r="AU24" s="257">
        <f t="shared" si="1"/>
        <v>13</v>
      </c>
      <c r="AV24" s="257">
        <f t="shared" si="1"/>
        <v>9</v>
      </c>
      <c r="AW24" s="257">
        <f t="shared" si="1"/>
        <v>10</v>
      </c>
      <c r="AX24" s="257">
        <f t="shared" si="1"/>
        <v>4</v>
      </c>
      <c r="AY24" s="257">
        <f t="shared" si="1"/>
        <v>2</v>
      </c>
      <c r="AZ24" s="257">
        <f t="shared" si="1"/>
        <v>1</v>
      </c>
      <c r="BA24" s="257">
        <f t="shared" si="1"/>
        <v>0</v>
      </c>
      <c r="BB24" s="257">
        <f t="shared" si="1"/>
        <v>0</v>
      </c>
      <c r="BC24" s="257">
        <f t="shared" si="1"/>
        <v>16</v>
      </c>
      <c r="BD24" s="257">
        <f t="shared" si="1"/>
        <v>5</v>
      </c>
      <c r="BE24" s="257">
        <f t="shared" si="1"/>
        <v>19</v>
      </c>
      <c r="BF24" s="257">
        <f t="shared" si="1"/>
        <v>15</v>
      </c>
      <c r="BG24" s="257">
        <f t="shared" si="1"/>
        <v>2</v>
      </c>
      <c r="BH24" s="257">
        <f t="shared" si="1"/>
        <v>0</v>
      </c>
      <c r="BI24" s="257">
        <f t="shared" si="1"/>
        <v>1</v>
      </c>
      <c r="BJ24" s="257">
        <f t="shared" si="1"/>
        <v>1</v>
      </c>
      <c r="BK24" s="257">
        <f t="shared" si="1"/>
        <v>6</v>
      </c>
      <c r="BL24" s="257">
        <f t="shared" si="1"/>
        <v>9</v>
      </c>
      <c r="BM24" s="257">
        <f t="shared" si="1"/>
        <v>14</v>
      </c>
      <c r="BN24" s="257">
        <f t="shared" si="1"/>
        <v>14</v>
      </c>
      <c r="BO24" s="257">
        <f t="shared" si="1"/>
        <v>2</v>
      </c>
      <c r="BP24" s="257">
        <f t="shared" ref="BP24:DF24" si="2">SUM(BP10:BP23)</f>
        <v>2</v>
      </c>
      <c r="BQ24" s="257">
        <f t="shared" si="2"/>
        <v>0</v>
      </c>
      <c r="BR24" s="257">
        <f t="shared" si="2"/>
        <v>1</v>
      </c>
      <c r="BS24" s="257">
        <f t="shared" si="2"/>
        <v>6</v>
      </c>
      <c r="BT24" s="257">
        <f t="shared" si="2"/>
        <v>9</v>
      </c>
      <c r="BU24" s="257">
        <f t="shared" si="2"/>
        <v>20</v>
      </c>
      <c r="BV24" s="257">
        <f t="shared" si="2"/>
        <v>11</v>
      </c>
      <c r="BW24" s="257">
        <f t="shared" si="2"/>
        <v>0</v>
      </c>
      <c r="BX24" s="257">
        <f t="shared" si="2"/>
        <v>3</v>
      </c>
      <c r="BY24" s="257">
        <f t="shared" si="2"/>
        <v>3</v>
      </c>
      <c r="BZ24" s="257">
        <f t="shared" si="2"/>
        <v>2</v>
      </c>
      <c r="CA24" s="257">
        <f t="shared" si="2"/>
        <v>12</v>
      </c>
      <c r="CB24" s="257">
        <f t="shared" si="2"/>
        <v>6</v>
      </c>
      <c r="CC24" s="257">
        <f t="shared" si="2"/>
        <v>19</v>
      </c>
      <c r="CD24" s="257">
        <f t="shared" si="2"/>
        <v>22</v>
      </c>
      <c r="CE24" s="257">
        <f t="shared" si="2"/>
        <v>3</v>
      </c>
      <c r="CF24" s="257">
        <f t="shared" si="2"/>
        <v>0</v>
      </c>
      <c r="CG24" s="257">
        <f t="shared" si="2"/>
        <v>1</v>
      </c>
      <c r="CH24" s="257">
        <f t="shared" si="2"/>
        <v>1</v>
      </c>
      <c r="CI24" s="257">
        <f t="shared" si="2"/>
        <v>10</v>
      </c>
      <c r="CJ24" s="257">
        <f t="shared" si="2"/>
        <v>15</v>
      </c>
      <c r="CK24" s="257">
        <f t="shared" si="2"/>
        <v>21</v>
      </c>
      <c r="CL24" s="257">
        <f t="shared" si="2"/>
        <v>15</v>
      </c>
      <c r="CM24" s="257">
        <f t="shared" si="2"/>
        <v>2</v>
      </c>
      <c r="CN24" s="257">
        <f t="shared" si="2"/>
        <v>1</v>
      </c>
      <c r="CO24" s="257">
        <f t="shared" si="2"/>
        <v>3</v>
      </c>
      <c r="CP24" s="257">
        <f t="shared" si="2"/>
        <v>0</v>
      </c>
      <c r="CQ24" s="257">
        <f t="shared" si="2"/>
        <v>21</v>
      </c>
      <c r="CR24" s="257">
        <f t="shared" si="2"/>
        <v>12</v>
      </c>
      <c r="CS24" s="257">
        <f t="shared" si="2"/>
        <v>16</v>
      </c>
      <c r="CT24" s="257">
        <f t="shared" si="2"/>
        <v>24</v>
      </c>
      <c r="CU24" s="257">
        <f t="shared" si="2"/>
        <v>4</v>
      </c>
      <c r="CV24" s="257">
        <f t="shared" si="2"/>
        <v>3</v>
      </c>
      <c r="CW24" s="257">
        <f t="shared" si="2"/>
        <v>3</v>
      </c>
      <c r="CX24" s="257">
        <f t="shared" si="2"/>
        <v>5</v>
      </c>
      <c r="CY24" s="257">
        <f t="shared" si="2"/>
        <v>35</v>
      </c>
      <c r="CZ24" s="257">
        <f t="shared" si="2"/>
        <v>27</v>
      </c>
      <c r="DA24" s="257">
        <f t="shared" si="2"/>
        <v>33</v>
      </c>
      <c r="DB24" s="257">
        <f t="shared" si="2"/>
        <v>54</v>
      </c>
      <c r="DC24" s="257">
        <f t="shared" si="2"/>
        <v>3</v>
      </c>
      <c r="DD24" s="257">
        <f t="shared" si="2"/>
        <v>5</v>
      </c>
      <c r="DE24" s="257">
        <f t="shared" si="2"/>
        <v>3</v>
      </c>
      <c r="DF24" s="257">
        <f t="shared" si="2"/>
        <v>5</v>
      </c>
    </row>
    <row r="25" spans="1:110" x14ac:dyDescent="0.25">
      <c r="A25" s="17">
        <f t="shared" si="0"/>
        <v>16</v>
      </c>
      <c r="B25" s="144" t="s">
        <v>200</v>
      </c>
      <c r="C25" s="230">
        <v>26617</v>
      </c>
      <c r="D25" s="174">
        <v>43665</v>
      </c>
      <c r="E25" s="230">
        <v>26617</v>
      </c>
      <c r="F25" s="174">
        <v>43665</v>
      </c>
      <c r="G25" s="174">
        <v>3</v>
      </c>
      <c r="H25" s="174">
        <v>2</v>
      </c>
      <c r="I25" s="174">
        <v>1</v>
      </c>
      <c r="J25" s="174">
        <v>1</v>
      </c>
      <c r="K25" s="174">
        <v>3</v>
      </c>
      <c r="L25" s="174">
        <v>1</v>
      </c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>
        <v>1</v>
      </c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>
        <v>1</v>
      </c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>
        <v>1</v>
      </c>
      <c r="BT25" s="174"/>
      <c r="BU25" s="174"/>
      <c r="BV25" s="174"/>
      <c r="BW25" s="174">
        <v>1</v>
      </c>
      <c r="BX25" s="205"/>
      <c r="BY25" s="205"/>
      <c r="BZ25" s="174"/>
      <c r="CA25" s="174">
        <v>1</v>
      </c>
      <c r="CB25" s="174">
        <v>1</v>
      </c>
      <c r="CC25" s="174"/>
      <c r="CD25" s="174"/>
      <c r="CE25" s="174">
        <v>1</v>
      </c>
      <c r="CF25" s="246">
        <v>1</v>
      </c>
      <c r="CG25" s="246"/>
      <c r="CH25" s="246"/>
      <c r="CI25" s="246"/>
      <c r="CJ25" s="246">
        <v>1</v>
      </c>
      <c r="CK25" s="246"/>
      <c r="CL25" s="246"/>
      <c r="CM25" s="246"/>
      <c r="CN25" s="246"/>
      <c r="CO25" s="246"/>
      <c r="CP25" s="246"/>
      <c r="CQ25" s="246"/>
      <c r="CR25" s="246"/>
      <c r="CS25" s="246"/>
      <c r="CT25" s="246"/>
      <c r="CU25" s="246"/>
      <c r="CV25" s="246"/>
      <c r="CW25" s="246"/>
      <c r="CX25" s="246"/>
      <c r="CY25" s="246">
        <v>1</v>
      </c>
      <c r="CZ25" s="246"/>
      <c r="DA25" s="246"/>
      <c r="DB25" s="246"/>
      <c r="DC25" s="246">
        <v>1</v>
      </c>
      <c r="DD25" s="246"/>
      <c r="DE25" s="246"/>
      <c r="DF25" s="246"/>
    </row>
    <row r="26" spans="1:110" x14ac:dyDescent="0.25">
      <c r="A26" s="17">
        <f t="shared" si="0"/>
        <v>17</v>
      </c>
      <c r="B26" s="144" t="s">
        <v>201</v>
      </c>
      <c r="C26" s="240">
        <v>7536</v>
      </c>
      <c r="D26" s="174">
        <v>13114</v>
      </c>
      <c r="E26" s="174">
        <v>7536</v>
      </c>
      <c r="F26" s="174">
        <v>13114</v>
      </c>
      <c r="G26" s="174">
        <v>23</v>
      </c>
      <c r="H26" s="174">
        <v>29</v>
      </c>
      <c r="I26" s="174">
        <v>12</v>
      </c>
      <c r="J26" s="174">
        <v>17</v>
      </c>
      <c r="K26" s="174">
        <v>2</v>
      </c>
      <c r="L26" s="174">
        <v>4</v>
      </c>
      <c r="M26" s="174"/>
      <c r="N26" s="174">
        <v>1</v>
      </c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>
        <v>1</v>
      </c>
      <c r="BM26" s="174"/>
      <c r="BN26" s="174"/>
      <c r="BO26" s="174"/>
      <c r="BP26" s="174"/>
      <c r="BQ26" s="174"/>
      <c r="BR26" s="174"/>
      <c r="BS26" s="174"/>
      <c r="BT26" s="174">
        <v>5</v>
      </c>
      <c r="BU26" s="174"/>
      <c r="BV26" s="174"/>
      <c r="BW26" s="174"/>
      <c r="BX26" s="205"/>
      <c r="BY26" s="205"/>
      <c r="BZ26" s="174"/>
      <c r="CA26" s="174">
        <v>2</v>
      </c>
      <c r="CB26" s="174">
        <v>4</v>
      </c>
      <c r="CC26" s="174"/>
      <c r="CD26" s="174">
        <v>4</v>
      </c>
      <c r="CE26" s="174"/>
      <c r="CF26" s="246"/>
      <c r="CG26" s="246"/>
      <c r="CH26" s="246"/>
      <c r="CI26" s="246">
        <v>5</v>
      </c>
      <c r="CJ26" s="246">
        <v>4</v>
      </c>
      <c r="CK26" s="246">
        <v>1</v>
      </c>
      <c r="CL26" s="246">
        <v>3</v>
      </c>
      <c r="CM26" s="246"/>
      <c r="CN26" s="246"/>
      <c r="CO26" s="246"/>
      <c r="CP26" s="246"/>
      <c r="CQ26" s="246">
        <v>9</v>
      </c>
      <c r="CR26" s="246">
        <v>6</v>
      </c>
      <c r="CS26" s="246">
        <v>8</v>
      </c>
      <c r="CT26" s="246">
        <v>5</v>
      </c>
      <c r="CU26" s="246"/>
      <c r="CV26" s="246">
        <v>2</v>
      </c>
      <c r="CW26" s="246"/>
      <c r="CX26" s="246"/>
      <c r="CY26" s="246">
        <v>7</v>
      </c>
      <c r="CZ26" s="246">
        <v>9</v>
      </c>
      <c r="DA26" s="246">
        <v>3</v>
      </c>
      <c r="DB26" s="246">
        <v>5</v>
      </c>
      <c r="DC26" s="246">
        <v>2</v>
      </c>
      <c r="DD26" s="246">
        <v>2</v>
      </c>
      <c r="DE26" s="246"/>
      <c r="DF26" s="246">
        <v>1</v>
      </c>
    </row>
    <row r="27" spans="1:110" ht="30" x14ac:dyDescent="0.25">
      <c r="A27" s="17">
        <f t="shared" si="0"/>
        <v>18</v>
      </c>
      <c r="B27" s="144" t="s">
        <v>202</v>
      </c>
      <c r="C27" s="240">
        <v>21901</v>
      </c>
      <c r="D27" s="174">
        <v>22143</v>
      </c>
      <c r="E27" s="174">
        <v>21901</v>
      </c>
      <c r="F27" s="174">
        <v>22143</v>
      </c>
      <c r="G27" s="174">
        <v>4</v>
      </c>
      <c r="H27" s="174">
        <v>3</v>
      </c>
      <c r="I27" s="174">
        <v>12</v>
      </c>
      <c r="J27" s="174">
        <v>3</v>
      </c>
      <c r="K27" s="174"/>
      <c r="L27" s="174"/>
      <c r="M27" s="174"/>
      <c r="N27" s="174"/>
      <c r="O27" s="174"/>
      <c r="P27" s="174"/>
      <c r="Q27" s="174">
        <v>1</v>
      </c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>
        <v>1</v>
      </c>
      <c r="AN27" s="174"/>
      <c r="AO27" s="174"/>
      <c r="AP27" s="174"/>
      <c r="AQ27" s="174"/>
      <c r="AR27" s="174"/>
      <c r="AS27" s="174"/>
      <c r="AT27" s="174"/>
      <c r="AU27" s="174"/>
      <c r="AV27" s="174"/>
      <c r="AW27" s="174">
        <v>2</v>
      </c>
      <c r="AX27" s="174"/>
      <c r="AY27" s="174"/>
      <c r="AZ27" s="174"/>
      <c r="BA27" s="174"/>
      <c r="BB27" s="174"/>
      <c r="BC27" s="174"/>
      <c r="BD27" s="174"/>
      <c r="BE27" s="174">
        <v>1</v>
      </c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  <c r="BQ27" s="174"/>
      <c r="BR27" s="174"/>
      <c r="BS27" s="174"/>
      <c r="BT27" s="174"/>
      <c r="BU27" s="174">
        <v>2</v>
      </c>
      <c r="BV27" s="174"/>
      <c r="BW27" s="174"/>
      <c r="BX27" s="205"/>
      <c r="BY27" s="205"/>
      <c r="BZ27" s="174"/>
      <c r="CA27" s="174"/>
      <c r="CB27" s="174">
        <v>1</v>
      </c>
      <c r="CC27" s="174"/>
      <c r="CD27" s="174"/>
      <c r="CE27" s="174"/>
      <c r="CF27" s="246"/>
      <c r="CG27" s="246"/>
      <c r="CH27" s="246"/>
      <c r="CI27" s="246">
        <v>1</v>
      </c>
      <c r="CJ27" s="246"/>
      <c r="CK27" s="246"/>
      <c r="CL27" s="246"/>
      <c r="CM27" s="246"/>
      <c r="CN27" s="246"/>
      <c r="CO27" s="246"/>
      <c r="CP27" s="246"/>
      <c r="CQ27" s="246">
        <v>2</v>
      </c>
      <c r="CR27" s="246">
        <v>1</v>
      </c>
      <c r="CS27" s="246">
        <v>1</v>
      </c>
      <c r="CT27" s="246"/>
      <c r="CU27" s="246"/>
      <c r="CV27" s="246"/>
      <c r="CW27" s="246"/>
      <c r="CX27" s="246"/>
      <c r="CY27" s="246"/>
      <c r="CZ27" s="246">
        <v>1</v>
      </c>
      <c r="DA27" s="246">
        <v>5</v>
      </c>
      <c r="DB27" s="246">
        <v>3</v>
      </c>
      <c r="DC27" s="246"/>
      <c r="DD27" s="246"/>
      <c r="DE27" s="246"/>
      <c r="DF27" s="246"/>
    </row>
    <row r="28" spans="1:110" x14ac:dyDescent="0.25">
      <c r="A28" s="17">
        <f t="shared" si="0"/>
        <v>19</v>
      </c>
      <c r="B28" s="158" t="s">
        <v>203</v>
      </c>
      <c r="C28" s="240">
        <v>10469</v>
      </c>
      <c r="D28" s="174">
        <v>13956</v>
      </c>
      <c r="E28" s="174">
        <v>10469</v>
      </c>
      <c r="F28" s="174">
        <v>13956</v>
      </c>
      <c r="G28" s="174"/>
      <c r="H28" s="174">
        <v>6</v>
      </c>
      <c r="I28" s="174">
        <v>1</v>
      </c>
      <c r="J28" s="174">
        <v>6</v>
      </c>
      <c r="K28" s="174"/>
      <c r="L28" s="174">
        <v>1</v>
      </c>
      <c r="M28" s="174"/>
      <c r="N28" s="174">
        <v>2</v>
      </c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>
        <v>1</v>
      </c>
      <c r="AW28" s="174"/>
      <c r="AX28" s="174"/>
      <c r="AY28" s="174"/>
      <c r="AZ28" s="174">
        <v>1</v>
      </c>
      <c r="BA28" s="174"/>
      <c r="BB28" s="174"/>
      <c r="BC28" s="174"/>
      <c r="BD28" s="174">
        <v>1</v>
      </c>
      <c r="BE28" s="174"/>
      <c r="BF28" s="174">
        <v>1</v>
      </c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V28" s="174"/>
      <c r="BW28" s="174"/>
      <c r="BX28" s="205"/>
      <c r="BY28" s="205"/>
      <c r="BZ28" s="174"/>
      <c r="CA28" s="174"/>
      <c r="CB28" s="174">
        <v>1</v>
      </c>
      <c r="CC28" s="174"/>
      <c r="CD28" s="174"/>
      <c r="CE28" s="174"/>
      <c r="CF28" s="246"/>
      <c r="CG28" s="246"/>
      <c r="CH28" s="246"/>
      <c r="CI28" s="246"/>
      <c r="CJ28" s="246"/>
      <c r="CK28" s="246"/>
      <c r="CL28" s="246">
        <v>2</v>
      </c>
      <c r="CM28" s="246"/>
      <c r="CN28" s="246"/>
      <c r="CO28" s="246"/>
      <c r="CP28" s="246"/>
      <c r="CQ28" s="246"/>
      <c r="CR28" s="246">
        <v>1</v>
      </c>
      <c r="CS28" s="246"/>
      <c r="CT28" s="246">
        <v>2</v>
      </c>
      <c r="CU28" s="246"/>
      <c r="CV28" s="246">
        <v>1</v>
      </c>
      <c r="CW28" s="246"/>
      <c r="CX28" s="246"/>
      <c r="CY28" s="246">
        <v>1</v>
      </c>
      <c r="CZ28" s="246">
        <v>2</v>
      </c>
      <c r="DA28" s="246"/>
      <c r="DB28" s="246">
        <v>1</v>
      </c>
      <c r="DC28" s="246"/>
      <c r="DD28" s="246"/>
      <c r="DE28" s="246"/>
      <c r="DF28" s="246">
        <v>1</v>
      </c>
    </row>
    <row r="29" spans="1:110" x14ac:dyDescent="0.25">
      <c r="A29" s="17">
        <f t="shared" si="0"/>
        <v>20</v>
      </c>
      <c r="B29" s="144" t="s">
        <v>204</v>
      </c>
      <c r="C29" s="240">
        <v>13559</v>
      </c>
      <c r="D29" s="174">
        <v>15208</v>
      </c>
      <c r="E29" s="174">
        <v>13559</v>
      </c>
      <c r="F29" s="174">
        <v>15208</v>
      </c>
      <c r="G29" s="174">
        <v>2</v>
      </c>
      <c r="H29" s="174">
        <v>1</v>
      </c>
      <c r="I29" s="174"/>
      <c r="J29" s="174"/>
      <c r="K29" s="174">
        <v>2</v>
      </c>
      <c r="L29" s="174">
        <v>1</v>
      </c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  <c r="BX29" s="205"/>
      <c r="BY29" s="205"/>
      <c r="BZ29" s="174"/>
      <c r="CA29" s="174"/>
      <c r="CB29" s="174"/>
      <c r="CC29" s="174"/>
      <c r="CD29" s="174"/>
      <c r="CE29" s="174"/>
      <c r="CF29" s="246"/>
      <c r="CG29" s="246"/>
      <c r="CH29" s="246"/>
      <c r="CI29" s="246"/>
      <c r="CJ29" s="246"/>
      <c r="CK29" s="246"/>
      <c r="CL29" s="246"/>
      <c r="CM29" s="246"/>
      <c r="CN29" s="246"/>
      <c r="CO29" s="246"/>
      <c r="CP29" s="246"/>
      <c r="CQ29" s="246"/>
      <c r="CR29" s="246"/>
      <c r="CS29" s="246"/>
      <c r="CT29" s="246"/>
      <c r="CU29" s="246"/>
      <c r="CV29" s="246"/>
      <c r="CW29" s="246"/>
      <c r="CX29" s="246"/>
      <c r="CY29" s="246">
        <v>2</v>
      </c>
      <c r="CZ29" s="246">
        <v>1</v>
      </c>
      <c r="DA29" s="246"/>
      <c r="DB29" s="246"/>
      <c r="DC29" s="246">
        <v>2</v>
      </c>
      <c r="DD29" s="246">
        <v>1</v>
      </c>
      <c r="DE29" s="246"/>
      <c r="DF29" s="246"/>
    </row>
    <row r="30" spans="1:110" ht="31.5" x14ac:dyDescent="0.25">
      <c r="A30" s="17">
        <f t="shared" si="0"/>
        <v>21</v>
      </c>
      <c r="B30" s="210" t="s">
        <v>205</v>
      </c>
      <c r="C30" s="240">
        <v>20588</v>
      </c>
      <c r="D30" s="174">
        <v>12734</v>
      </c>
      <c r="E30" s="174">
        <v>20588</v>
      </c>
      <c r="F30" s="174">
        <v>12734</v>
      </c>
      <c r="G30" s="174">
        <v>1</v>
      </c>
      <c r="H30" s="174"/>
      <c r="I30" s="174"/>
      <c r="J30" s="174">
        <v>2</v>
      </c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>
        <v>1</v>
      </c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4"/>
      <c r="BT30" s="174"/>
      <c r="BU30" s="174"/>
      <c r="BV30" s="174"/>
      <c r="BW30" s="174"/>
      <c r="BX30" s="205"/>
      <c r="BY30" s="205"/>
      <c r="BZ30" s="174"/>
      <c r="CA30" s="174"/>
      <c r="CB30" s="174"/>
      <c r="CC30" s="174"/>
      <c r="CD30" s="174"/>
      <c r="CE30" s="174"/>
      <c r="CF30" s="246"/>
      <c r="CG30" s="246"/>
      <c r="CH30" s="246"/>
      <c r="CI30" s="246"/>
      <c r="CJ30" s="246"/>
      <c r="CK30" s="246"/>
      <c r="CL30" s="246">
        <v>1</v>
      </c>
      <c r="CM30" s="246"/>
      <c r="CN30" s="246"/>
      <c r="CO30" s="246"/>
      <c r="CP30" s="246"/>
      <c r="CQ30" s="246"/>
      <c r="CR30" s="246"/>
      <c r="CS30" s="246"/>
      <c r="CT30" s="246">
        <v>1</v>
      </c>
      <c r="CU30" s="246"/>
      <c r="CV30" s="246"/>
      <c r="CW30" s="246"/>
      <c r="CX30" s="246"/>
      <c r="CY30" s="246"/>
      <c r="CZ30" s="246"/>
      <c r="DA30" s="246"/>
      <c r="DB30" s="246"/>
      <c r="DC30" s="246"/>
      <c r="DD30" s="246"/>
      <c r="DE30" s="246"/>
      <c r="DF30" s="246"/>
    </row>
    <row r="31" spans="1:110" ht="30" x14ac:dyDescent="0.25">
      <c r="A31" s="229">
        <f t="shared" si="0"/>
        <v>22</v>
      </c>
      <c r="B31" s="144" t="s">
        <v>206</v>
      </c>
      <c r="C31" s="186">
        <v>6300</v>
      </c>
      <c r="D31" s="165">
        <v>10581</v>
      </c>
      <c r="E31" s="165">
        <v>6300</v>
      </c>
      <c r="F31" s="165">
        <v>10581</v>
      </c>
      <c r="G31" s="165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  <c r="AN31" s="246"/>
      <c r="AO31" s="246"/>
      <c r="AP31" s="246"/>
      <c r="AQ31" s="246"/>
      <c r="AR31" s="246"/>
      <c r="AS31" s="246"/>
      <c r="AT31" s="246"/>
      <c r="AU31" s="246"/>
      <c r="AV31" s="246"/>
      <c r="AW31" s="246"/>
      <c r="AX31" s="246"/>
      <c r="AY31" s="246"/>
      <c r="AZ31" s="246"/>
      <c r="BA31" s="246"/>
      <c r="BB31" s="246"/>
      <c r="BC31" s="246"/>
      <c r="BD31" s="246"/>
      <c r="BE31" s="246"/>
      <c r="BF31" s="246"/>
      <c r="BG31" s="246"/>
      <c r="BH31" s="246"/>
      <c r="BI31" s="246"/>
      <c r="BJ31" s="246"/>
      <c r="BK31" s="246"/>
      <c r="BL31" s="246"/>
      <c r="BM31" s="246"/>
      <c r="BN31" s="246"/>
      <c r="BO31" s="246"/>
      <c r="BP31" s="246"/>
      <c r="BQ31" s="246"/>
      <c r="BR31" s="246"/>
      <c r="BS31" s="246"/>
      <c r="BT31" s="246"/>
      <c r="BU31" s="246"/>
      <c r="BV31" s="246"/>
      <c r="BW31" s="246"/>
      <c r="BX31" s="246"/>
      <c r="BY31" s="246"/>
      <c r="BZ31" s="246"/>
      <c r="CA31" s="246"/>
      <c r="CB31" s="246"/>
      <c r="CC31" s="246"/>
      <c r="CD31" s="246"/>
      <c r="CE31" s="246"/>
      <c r="CF31" s="246"/>
      <c r="CG31" s="246"/>
      <c r="CH31" s="246"/>
      <c r="CI31" s="246"/>
      <c r="CJ31" s="246"/>
      <c r="CK31" s="246"/>
      <c r="CL31" s="246"/>
      <c r="CM31" s="246"/>
      <c r="CN31" s="246"/>
      <c r="CO31" s="246"/>
      <c r="CP31" s="246"/>
      <c r="CQ31" s="246"/>
      <c r="CR31" s="246"/>
      <c r="CS31" s="246"/>
      <c r="CT31" s="246"/>
      <c r="CU31" s="246"/>
      <c r="CV31" s="246"/>
      <c r="CW31" s="246"/>
      <c r="CX31" s="246"/>
      <c r="CY31" s="246"/>
      <c r="CZ31" s="246"/>
      <c r="DA31" s="246"/>
      <c r="DB31" s="246"/>
      <c r="DC31" s="246"/>
      <c r="DD31" s="246"/>
      <c r="DE31" s="246"/>
      <c r="DF31" s="246"/>
    </row>
    <row r="32" spans="1:110" x14ac:dyDescent="0.25">
      <c r="A32" s="17">
        <f t="shared" si="0"/>
        <v>23</v>
      </c>
      <c r="B32" s="144" t="s">
        <v>207</v>
      </c>
      <c r="C32" s="240">
        <v>8940</v>
      </c>
      <c r="D32" s="174">
        <v>6714</v>
      </c>
      <c r="E32" s="174">
        <v>8940</v>
      </c>
      <c r="F32" s="174">
        <v>6714</v>
      </c>
      <c r="G32" s="174">
        <v>3</v>
      </c>
      <c r="H32" s="174">
        <v>1</v>
      </c>
      <c r="I32" s="174">
        <v>5</v>
      </c>
      <c r="J32" s="174"/>
      <c r="K32" s="174"/>
      <c r="L32" s="174">
        <v>1</v>
      </c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 s="174"/>
      <c r="BE32" s="174"/>
      <c r="BF32" s="174"/>
      <c r="BG32" s="174"/>
      <c r="BH32" s="174"/>
      <c r="BI32" s="174"/>
      <c r="BJ32" s="174"/>
      <c r="BK32" s="174"/>
      <c r="BL32" s="174"/>
      <c r="BM32" s="174"/>
      <c r="BN32" s="174"/>
      <c r="BO32" s="174"/>
      <c r="BP32" s="174"/>
      <c r="BQ32" s="174"/>
      <c r="BR32" s="174"/>
      <c r="BS32" s="174"/>
      <c r="BT32" s="174"/>
      <c r="BU32" s="174"/>
      <c r="BV32" s="174"/>
      <c r="BW32" s="174"/>
      <c r="BX32" s="205"/>
      <c r="BY32" s="205"/>
      <c r="BZ32" s="174"/>
      <c r="CA32" s="174">
        <v>1</v>
      </c>
      <c r="CB32" s="174"/>
      <c r="CC32" s="174"/>
      <c r="CD32" s="174"/>
      <c r="CE32" s="174"/>
      <c r="CF32" s="246"/>
      <c r="CG32" s="246"/>
      <c r="CH32" s="246"/>
      <c r="CI32" s="246"/>
      <c r="CJ32" s="246"/>
      <c r="CK32" s="246"/>
      <c r="CL32" s="246"/>
      <c r="CM32" s="246"/>
      <c r="CN32" s="246"/>
      <c r="CO32" s="246"/>
      <c r="CP32" s="246"/>
      <c r="CQ32" s="246"/>
      <c r="CR32" s="246"/>
      <c r="CS32" s="246">
        <v>3</v>
      </c>
      <c r="CT32" s="246"/>
      <c r="CU32" s="246"/>
      <c r="CV32" s="246"/>
      <c r="CW32" s="246"/>
      <c r="CX32" s="246"/>
      <c r="CY32" s="246">
        <v>2</v>
      </c>
      <c r="CZ32" s="246">
        <v>1</v>
      </c>
      <c r="DA32" s="246">
        <v>2</v>
      </c>
      <c r="DB32" s="246"/>
      <c r="DC32" s="246"/>
      <c r="DD32" s="246">
        <v>1</v>
      </c>
      <c r="DE32" s="246"/>
      <c r="DF32" s="246"/>
    </row>
    <row r="33" spans="1:110" ht="30" x14ac:dyDescent="0.25">
      <c r="A33" s="17">
        <f t="shared" si="0"/>
        <v>24</v>
      </c>
      <c r="B33" s="144" t="s">
        <v>208</v>
      </c>
      <c r="C33" s="230">
        <v>4907</v>
      </c>
      <c r="D33" s="230">
        <v>4652</v>
      </c>
      <c r="E33" s="230">
        <v>4907</v>
      </c>
      <c r="F33" s="230">
        <v>4652</v>
      </c>
      <c r="G33" s="174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  <c r="AK33" s="246"/>
      <c r="AL33" s="246"/>
      <c r="AM33" s="246"/>
      <c r="AN33" s="246"/>
      <c r="AO33" s="246"/>
      <c r="AP33" s="246"/>
      <c r="AQ33" s="246"/>
      <c r="AR33" s="246"/>
      <c r="AS33" s="246"/>
      <c r="AT33" s="246"/>
      <c r="AU33" s="246"/>
      <c r="AV33" s="246"/>
      <c r="AW33" s="246"/>
      <c r="AX33" s="246"/>
      <c r="AY33" s="246"/>
      <c r="AZ33" s="246"/>
      <c r="BA33" s="246"/>
      <c r="BB33" s="246"/>
      <c r="BC33" s="246"/>
      <c r="BD33" s="246"/>
      <c r="BE33" s="246"/>
      <c r="BF33" s="246"/>
      <c r="BG33" s="246"/>
      <c r="BH33" s="246"/>
      <c r="BI33" s="246"/>
      <c r="BJ33" s="246"/>
      <c r="BK33" s="246"/>
      <c r="BL33" s="246"/>
      <c r="BM33" s="246"/>
      <c r="BN33" s="246"/>
      <c r="BO33" s="246"/>
      <c r="BP33" s="246"/>
      <c r="BQ33" s="246"/>
      <c r="BR33" s="246"/>
      <c r="BS33" s="246"/>
      <c r="BT33" s="246"/>
      <c r="BU33" s="246"/>
      <c r="BV33" s="246"/>
      <c r="BW33" s="246"/>
      <c r="BX33" s="246"/>
      <c r="BY33" s="246"/>
      <c r="BZ33" s="246"/>
      <c r="CA33" s="246"/>
      <c r="CB33" s="246"/>
      <c r="CC33" s="246"/>
      <c r="CD33" s="246"/>
      <c r="CE33" s="246"/>
      <c r="CF33" s="246"/>
      <c r="CG33" s="246"/>
      <c r="CH33" s="246"/>
      <c r="CI33" s="246"/>
      <c r="CJ33" s="246"/>
      <c r="CK33" s="246"/>
      <c r="CL33" s="246"/>
      <c r="CM33" s="246"/>
      <c r="CN33" s="246"/>
      <c r="CO33" s="246"/>
      <c r="CP33" s="246"/>
      <c r="CQ33" s="246"/>
      <c r="CR33" s="246"/>
      <c r="CS33" s="246"/>
      <c r="CT33" s="246"/>
      <c r="CU33" s="246"/>
      <c r="CV33" s="246"/>
      <c r="CW33" s="246"/>
      <c r="CX33" s="246"/>
      <c r="CY33" s="246"/>
      <c r="CZ33" s="246"/>
      <c r="DA33" s="246"/>
      <c r="DB33" s="246"/>
      <c r="DC33" s="246"/>
      <c r="DD33" s="246"/>
      <c r="DE33" s="246"/>
      <c r="DF33" s="246"/>
    </row>
    <row r="34" spans="1:110" x14ac:dyDescent="0.25">
      <c r="A34" s="17">
        <f t="shared" si="0"/>
        <v>25</v>
      </c>
      <c r="B34" s="144" t="s">
        <v>209</v>
      </c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246"/>
      <c r="AJ34" s="246"/>
      <c r="AK34" s="246"/>
      <c r="AL34" s="246"/>
      <c r="AM34" s="246"/>
      <c r="AN34" s="246"/>
      <c r="AO34" s="246"/>
      <c r="AP34" s="246"/>
      <c r="AQ34" s="246"/>
      <c r="AR34" s="246"/>
      <c r="AS34" s="246"/>
      <c r="AT34" s="246"/>
      <c r="AU34" s="246"/>
      <c r="AV34" s="246"/>
      <c r="AW34" s="246"/>
      <c r="AX34" s="246"/>
      <c r="AY34" s="246"/>
      <c r="AZ34" s="246"/>
      <c r="BA34" s="246"/>
      <c r="BB34" s="246"/>
      <c r="BC34" s="246"/>
      <c r="BD34" s="246"/>
      <c r="BE34" s="246"/>
      <c r="BF34" s="246"/>
      <c r="BG34" s="246"/>
      <c r="BH34" s="246"/>
      <c r="BI34" s="246"/>
      <c r="BJ34" s="246"/>
      <c r="BK34" s="246"/>
      <c r="BL34" s="246"/>
      <c r="BM34" s="246"/>
      <c r="BN34" s="246"/>
      <c r="BO34" s="246"/>
      <c r="BP34" s="246"/>
      <c r="BQ34" s="246"/>
      <c r="BR34" s="246"/>
      <c r="BS34" s="246"/>
      <c r="BT34" s="246"/>
      <c r="BU34" s="246"/>
      <c r="BV34" s="246"/>
      <c r="BW34" s="246"/>
      <c r="BX34" s="246"/>
      <c r="BY34" s="246"/>
      <c r="BZ34" s="246"/>
      <c r="CA34" s="246"/>
      <c r="CB34" s="246"/>
      <c r="CC34" s="246"/>
      <c r="CD34" s="246"/>
      <c r="CE34" s="246"/>
      <c r="CF34" s="246"/>
      <c r="CG34" s="246"/>
      <c r="CH34" s="246"/>
      <c r="CI34" s="246"/>
      <c r="CJ34" s="246"/>
      <c r="CK34" s="246"/>
      <c r="CL34" s="246"/>
      <c r="CM34" s="246"/>
      <c r="CN34" s="246"/>
      <c r="CO34" s="246"/>
      <c r="CP34" s="246"/>
      <c r="CQ34" s="246"/>
      <c r="CR34" s="246"/>
      <c r="CS34" s="246"/>
      <c r="CT34" s="246"/>
      <c r="CU34" s="246"/>
      <c r="CV34" s="246"/>
      <c r="CW34" s="246"/>
      <c r="CX34" s="246"/>
      <c r="CY34" s="246"/>
      <c r="CZ34" s="246"/>
      <c r="DA34" s="246"/>
      <c r="DB34" s="246"/>
      <c r="DC34" s="246"/>
      <c r="DD34" s="246"/>
      <c r="DE34" s="246"/>
      <c r="DF34" s="246"/>
    </row>
    <row r="35" spans="1:110" x14ac:dyDescent="0.25">
      <c r="A35" s="17">
        <f t="shared" si="0"/>
        <v>26</v>
      </c>
      <c r="B35" s="144" t="s">
        <v>210</v>
      </c>
      <c r="C35" s="240">
        <v>4804</v>
      </c>
      <c r="D35" s="174">
        <v>4571</v>
      </c>
      <c r="E35" s="174">
        <v>4804</v>
      </c>
      <c r="F35" s="189">
        <v>4571</v>
      </c>
      <c r="G35" s="174"/>
      <c r="H35" s="174"/>
      <c r="I35" s="174"/>
      <c r="J35" s="174">
        <v>1</v>
      </c>
      <c r="K35" s="174"/>
      <c r="L35" s="174"/>
      <c r="M35" s="174"/>
      <c r="N35" s="174">
        <v>1</v>
      </c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174"/>
      <c r="BC35" s="174"/>
      <c r="BD35" s="174"/>
      <c r="BE35" s="174"/>
      <c r="BF35" s="174"/>
      <c r="BG35" s="174"/>
      <c r="BH35" s="174"/>
      <c r="BI35" s="174"/>
      <c r="BJ35" s="174"/>
      <c r="BK35" s="174"/>
      <c r="BL35" s="174"/>
      <c r="BM35" s="174"/>
      <c r="BN35" s="174"/>
      <c r="BO35" s="174"/>
      <c r="BP35" s="174"/>
      <c r="BQ35" s="174"/>
      <c r="BR35" s="174"/>
      <c r="BS35" s="174"/>
      <c r="BT35" s="174"/>
      <c r="BU35" s="174"/>
      <c r="BV35" s="174"/>
      <c r="BW35" s="174"/>
      <c r="BX35" s="205"/>
      <c r="BY35" s="205"/>
      <c r="BZ35" s="174"/>
      <c r="CA35" s="174"/>
      <c r="CB35" s="174"/>
      <c r="CC35" s="174"/>
      <c r="CD35" s="174"/>
      <c r="CE35" s="174"/>
      <c r="CF35" s="246"/>
      <c r="CG35" s="246"/>
      <c r="CH35" s="246"/>
      <c r="CI35" s="246"/>
      <c r="CJ35" s="246"/>
      <c r="CK35" s="246"/>
      <c r="CL35" s="246"/>
      <c r="CM35" s="246"/>
      <c r="CN35" s="246"/>
      <c r="CO35" s="246"/>
      <c r="CP35" s="246"/>
      <c r="CQ35" s="246"/>
      <c r="CR35" s="246"/>
      <c r="CS35" s="246"/>
      <c r="CT35" s="246"/>
      <c r="CU35" s="246"/>
      <c r="CV35" s="246"/>
      <c r="CW35" s="246"/>
      <c r="CX35" s="246"/>
      <c r="CY35" s="246"/>
      <c r="CZ35" s="246"/>
      <c r="DA35" s="246"/>
      <c r="DB35" s="246">
        <v>1</v>
      </c>
      <c r="DC35" s="246"/>
      <c r="DD35" s="246"/>
      <c r="DE35" s="246"/>
      <c r="DF35" s="246">
        <v>1</v>
      </c>
    </row>
    <row r="36" spans="1:110" ht="30" x14ac:dyDescent="0.25">
      <c r="A36" s="17">
        <f t="shared" si="0"/>
        <v>27</v>
      </c>
      <c r="B36" s="144" t="s">
        <v>211</v>
      </c>
      <c r="C36" s="240">
        <v>7803</v>
      </c>
      <c r="D36" s="174">
        <v>5792</v>
      </c>
      <c r="E36" s="174"/>
      <c r="F36" s="174">
        <v>1</v>
      </c>
      <c r="G36" s="174"/>
      <c r="H36" s="174">
        <v>1</v>
      </c>
      <c r="I36" s="174"/>
      <c r="J36" s="174"/>
      <c r="K36" s="174"/>
      <c r="L36" s="174">
        <v>1</v>
      </c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4"/>
      <c r="BF36" s="174"/>
      <c r="BG36" s="174"/>
      <c r="BH36" s="174"/>
      <c r="BI36" s="174"/>
      <c r="BJ36" s="174"/>
      <c r="BK36" s="174"/>
      <c r="BL36" s="174"/>
      <c r="BM36" s="174"/>
      <c r="BN36" s="174"/>
      <c r="BO36" s="174"/>
      <c r="BP36" s="174"/>
      <c r="BQ36" s="174"/>
      <c r="BR36" s="174"/>
      <c r="BS36" s="174"/>
      <c r="BT36" s="174"/>
      <c r="BU36" s="174"/>
      <c r="BV36" s="174"/>
      <c r="BW36" s="174"/>
      <c r="BX36" s="205"/>
      <c r="BY36" s="205"/>
      <c r="BZ36" s="174"/>
      <c r="CA36" s="174"/>
      <c r="CB36" s="174"/>
      <c r="CC36" s="174"/>
      <c r="CD36" s="174"/>
      <c r="CE36" s="174"/>
      <c r="CF36" s="246"/>
      <c r="CG36" s="246"/>
      <c r="CH36" s="246"/>
      <c r="CI36" s="246">
        <v>0</v>
      </c>
      <c r="CJ36" s="246">
        <v>1</v>
      </c>
      <c r="CK36" s="246">
        <v>0</v>
      </c>
      <c r="CL36" s="246">
        <v>0</v>
      </c>
      <c r="CM36" s="246">
        <v>0</v>
      </c>
      <c r="CN36" s="246">
        <v>1</v>
      </c>
      <c r="CO36" s="246">
        <v>0</v>
      </c>
      <c r="CP36" s="246">
        <v>0</v>
      </c>
      <c r="CQ36" s="246"/>
      <c r="CR36" s="246"/>
      <c r="CS36" s="246"/>
      <c r="CT36" s="246"/>
      <c r="CU36" s="246"/>
      <c r="CV36" s="246"/>
      <c r="CW36" s="246"/>
      <c r="CX36" s="246"/>
      <c r="CY36" s="246"/>
      <c r="CZ36" s="246"/>
      <c r="DA36" s="246"/>
      <c r="DB36" s="246"/>
      <c r="DC36" s="246"/>
      <c r="DD36" s="246"/>
      <c r="DE36" s="246"/>
      <c r="DF36" s="246"/>
    </row>
    <row r="37" spans="1:110" x14ac:dyDescent="0.25">
      <c r="A37" s="229">
        <f t="shared" si="0"/>
        <v>28</v>
      </c>
      <c r="B37" s="144" t="s">
        <v>212</v>
      </c>
      <c r="C37" s="240">
        <v>975</v>
      </c>
      <c r="D37" s="277">
        <v>790</v>
      </c>
      <c r="E37" s="174">
        <v>975</v>
      </c>
      <c r="F37" s="277">
        <v>790</v>
      </c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  <c r="AP37" s="246"/>
      <c r="AQ37" s="246"/>
      <c r="AR37" s="246"/>
      <c r="AS37" s="246"/>
      <c r="AT37" s="246"/>
      <c r="AU37" s="246"/>
      <c r="AV37" s="246"/>
      <c r="AW37" s="246"/>
      <c r="AX37" s="246"/>
      <c r="AY37" s="246"/>
      <c r="AZ37" s="246"/>
      <c r="BA37" s="246"/>
      <c r="BB37" s="246"/>
      <c r="BC37" s="246"/>
      <c r="BD37" s="246"/>
      <c r="BE37" s="246"/>
      <c r="BF37" s="246"/>
      <c r="BG37" s="246"/>
      <c r="BH37" s="246"/>
      <c r="BI37" s="246"/>
      <c r="BJ37" s="246"/>
      <c r="BK37" s="246"/>
      <c r="BL37" s="246"/>
      <c r="BM37" s="246"/>
      <c r="BN37" s="246"/>
      <c r="BO37" s="246"/>
      <c r="BP37" s="246"/>
      <c r="BQ37" s="246"/>
      <c r="BR37" s="246"/>
      <c r="BS37" s="246"/>
      <c r="BT37" s="246"/>
      <c r="BU37" s="246"/>
      <c r="BV37" s="246"/>
      <c r="BW37" s="246"/>
      <c r="BX37" s="246"/>
      <c r="BY37" s="246"/>
      <c r="BZ37" s="246"/>
      <c r="CA37" s="246"/>
      <c r="CB37" s="246"/>
      <c r="CC37" s="246"/>
      <c r="CD37" s="246"/>
      <c r="CE37" s="246"/>
      <c r="CF37" s="246"/>
      <c r="CG37" s="246"/>
      <c r="CH37" s="246"/>
      <c r="CI37" s="246"/>
      <c r="CJ37" s="246"/>
      <c r="CK37" s="246"/>
      <c r="CL37" s="246"/>
      <c r="CM37" s="246"/>
      <c r="CN37" s="246"/>
      <c r="CO37" s="246"/>
      <c r="CP37" s="246"/>
      <c r="CQ37" s="246"/>
      <c r="CR37" s="246"/>
      <c r="CS37" s="246"/>
      <c r="CT37" s="246"/>
      <c r="CU37" s="246"/>
      <c r="CV37" s="246"/>
      <c r="CW37" s="246"/>
      <c r="CX37" s="246"/>
      <c r="CY37" s="246"/>
      <c r="CZ37" s="246"/>
      <c r="DA37" s="246"/>
      <c r="DB37" s="246"/>
      <c r="DC37" s="246"/>
      <c r="DD37" s="246"/>
      <c r="DE37" s="246"/>
      <c r="DF37" s="246"/>
    </row>
    <row r="38" spans="1:110" ht="30" x14ac:dyDescent="0.25">
      <c r="A38" s="17">
        <f t="shared" si="0"/>
        <v>29</v>
      </c>
      <c r="B38" s="158" t="s">
        <v>213</v>
      </c>
      <c r="C38" s="240">
        <v>552</v>
      </c>
      <c r="D38" s="174">
        <v>552</v>
      </c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46"/>
      <c r="AN38" s="246"/>
      <c r="AO38" s="246"/>
      <c r="AP38" s="246"/>
      <c r="AQ38" s="246"/>
      <c r="AR38" s="246"/>
      <c r="AS38" s="246"/>
      <c r="AT38" s="246"/>
      <c r="AU38" s="246"/>
      <c r="AV38" s="246"/>
      <c r="AW38" s="246"/>
      <c r="AX38" s="246"/>
      <c r="AY38" s="246"/>
      <c r="AZ38" s="246"/>
      <c r="BA38" s="246"/>
      <c r="BB38" s="246"/>
      <c r="BC38" s="246"/>
      <c r="BD38" s="246"/>
      <c r="BE38" s="246"/>
      <c r="BF38" s="246"/>
      <c r="BG38" s="246"/>
      <c r="BH38" s="246"/>
      <c r="BI38" s="246"/>
      <c r="BJ38" s="246"/>
      <c r="BK38" s="246"/>
      <c r="BL38" s="246"/>
      <c r="BM38" s="246"/>
      <c r="BN38" s="246"/>
      <c r="BO38" s="246"/>
      <c r="BP38" s="246"/>
      <c r="BQ38" s="246"/>
      <c r="BR38" s="246"/>
      <c r="BS38" s="246"/>
      <c r="BT38" s="246"/>
      <c r="BU38" s="246"/>
      <c r="BV38" s="246"/>
      <c r="BW38" s="246"/>
      <c r="BX38" s="246"/>
      <c r="BY38" s="246"/>
      <c r="BZ38" s="246"/>
      <c r="CA38" s="246"/>
      <c r="CB38" s="246"/>
      <c r="CC38" s="246"/>
      <c r="CD38" s="246"/>
      <c r="CE38" s="246"/>
      <c r="CF38" s="246"/>
      <c r="CG38" s="246"/>
      <c r="CH38" s="246"/>
      <c r="CI38" s="246"/>
      <c r="CJ38" s="246"/>
      <c r="CK38" s="246"/>
      <c r="CL38" s="246"/>
      <c r="CM38" s="246"/>
      <c r="CN38" s="246"/>
      <c r="CO38" s="246"/>
      <c r="CP38" s="246"/>
      <c r="CQ38" s="246"/>
      <c r="CR38" s="246"/>
      <c r="CS38" s="246"/>
      <c r="CT38" s="246"/>
      <c r="CU38" s="246"/>
      <c r="CV38" s="246"/>
      <c r="CW38" s="246"/>
      <c r="CX38" s="246"/>
      <c r="CY38" s="246"/>
      <c r="CZ38" s="246"/>
      <c r="DA38" s="246"/>
      <c r="DB38" s="246"/>
      <c r="DC38" s="246"/>
      <c r="DD38" s="246"/>
      <c r="DE38" s="246"/>
      <c r="DF38" s="246"/>
    </row>
    <row r="39" spans="1:110" x14ac:dyDescent="0.25">
      <c r="A39" s="17">
        <f t="shared" si="0"/>
        <v>30</v>
      </c>
      <c r="B39" s="144" t="s">
        <v>214</v>
      </c>
      <c r="C39" s="240">
        <v>15037</v>
      </c>
      <c r="D39" s="174">
        <v>25649</v>
      </c>
      <c r="E39" s="174">
        <v>15037</v>
      </c>
      <c r="F39" s="174">
        <v>25649</v>
      </c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246"/>
      <c r="AK39" s="246"/>
      <c r="AL39" s="246"/>
      <c r="AM39" s="246"/>
      <c r="AN39" s="246"/>
      <c r="AO39" s="246"/>
      <c r="AP39" s="246"/>
      <c r="AQ39" s="246"/>
      <c r="AR39" s="246"/>
      <c r="AS39" s="246"/>
      <c r="AT39" s="246"/>
      <c r="AU39" s="246"/>
      <c r="AV39" s="246"/>
      <c r="AW39" s="246"/>
      <c r="AX39" s="246"/>
      <c r="AY39" s="246"/>
      <c r="AZ39" s="246"/>
      <c r="BA39" s="246"/>
      <c r="BB39" s="246"/>
      <c r="BC39" s="246"/>
      <c r="BD39" s="246"/>
      <c r="BE39" s="246"/>
      <c r="BF39" s="246"/>
      <c r="BG39" s="246"/>
      <c r="BH39" s="246"/>
      <c r="BI39" s="246"/>
      <c r="BJ39" s="246"/>
      <c r="BK39" s="246"/>
      <c r="BL39" s="246"/>
      <c r="BM39" s="246"/>
      <c r="BN39" s="246"/>
      <c r="BO39" s="246"/>
      <c r="BP39" s="246"/>
      <c r="BQ39" s="246"/>
      <c r="BR39" s="246"/>
      <c r="BS39" s="246"/>
      <c r="BT39" s="246"/>
      <c r="BU39" s="246"/>
      <c r="BV39" s="246"/>
      <c r="BW39" s="246"/>
      <c r="BX39" s="246"/>
      <c r="BY39" s="246"/>
      <c r="BZ39" s="246"/>
      <c r="CA39" s="246"/>
      <c r="CB39" s="246"/>
      <c r="CC39" s="246"/>
      <c r="CD39" s="246"/>
      <c r="CE39" s="246"/>
      <c r="CF39" s="246"/>
      <c r="CG39" s="246"/>
      <c r="CH39" s="246"/>
      <c r="CI39" s="246"/>
      <c r="CJ39" s="246"/>
      <c r="CK39" s="246"/>
      <c r="CL39" s="246"/>
      <c r="CM39" s="246"/>
      <c r="CN39" s="246"/>
      <c r="CO39" s="246"/>
      <c r="CP39" s="246"/>
      <c r="CQ39" s="246"/>
      <c r="CR39" s="246"/>
      <c r="CS39" s="246"/>
      <c r="CT39" s="246"/>
      <c r="CU39" s="246"/>
      <c r="CV39" s="246"/>
      <c r="CW39" s="246"/>
      <c r="CX39" s="246"/>
      <c r="CY39" s="246"/>
      <c r="CZ39" s="246"/>
      <c r="DA39" s="246"/>
      <c r="DB39" s="246"/>
      <c r="DC39" s="246"/>
      <c r="DD39" s="246"/>
      <c r="DE39" s="246"/>
      <c r="DF39" s="246"/>
    </row>
    <row r="40" spans="1:110" x14ac:dyDescent="0.25">
      <c r="A40" s="17">
        <f t="shared" si="0"/>
        <v>31</v>
      </c>
      <c r="B40" s="144" t="s">
        <v>215</v>
      </c>
      <c r="C40" s="240">
        <v>4999</v>
      </c>
      <c r="D40" s="174">
        <v>6394</v>
      </c>
      <c r="E40" s="240">
        <v>4999</v>
      </c>
      <c r="F40" s="174">
        <v>6394</v>
      </c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46"/>
      <c r="AP40" s="246"/>
      <c r="AQ40" s="246"/>
      <c r="AR40" s="246"/>
      <c r="AS40" s="246"/>
      <c r="AT40" s="246"/>
      <c r="AU40" s="246"/>
      <c r="AV40" s="246"/>
      <c r="AW40" s="246"/>
      <c r="AX40" s="246"/>
      <c r="AY40" s="246"/>
      <c r="AZ40" s="246"/>
      <c r="BA40" s="246"/>
      <c r="BB40" s="246"/>
      <c r="BC40" s="246"/>
      <c r="BD40" s="246"/>
      <c r="BE40" s="246"/>
      <c r="BF40" s="246"/>
      <c r="BG40" s="246"/>
      <c r="BH40" s="246"/>
      <c r="BI40" s="246"/>
      <c r="BJ40" s="246"/>
      <c r="BK40" s="246"/>
      <c r="BL40" s="246"/>
      <c r="BM40" s="246"/>
      <c r="BN40" s="246"/>
      <c r="BO40" s="246"/>
      <c r="BP40" s="246"/>
      <c r="BQ40" s="246"/>
      <c r="BR40" s="246"/>
      <c r="BS40" s="246"/>
      <c r="BT40" s="246"/>
      <c r="BU40" s="246"/>
      <c r="BV40" s="246"/>
      <c r="BW40" s="246"/>
      <c r="BX40" s="246"/>
      <c r="BY40" s="246"/>
      <c r="BZ40" s="246"/>
      <c r="CA40" s="246"/>
      <c r="CB40" s="246"/>
      <c r="CC40" s="246"/>
      <c r="CD40" s="246"/>
      <c r="CE40" s="246"/>
      <c r="CF40" s="246"/>
      <c r="CG40" s="246"/>
      <c r="CH40" s="246"/>
      <c r="CI40" s="246"/>
      <c r="CJ40" s="246"/>
      <c r="CK40" s="246"/>
      <c r="CL40" s="246"/>
      <c r="CM40" s="246"/>
      <c r="CN40" s="246"/>
      <c r="CO40" s="246"/>
      <c r="CP40" s="246"/>
      <c r="CQ40" s="246"/>
      <c r="CR40" s="246"/>
      <c r="CS40" s="246"/>
      <c r="CT40" s="246"/>
      <c r="CU40" s="246"/>
      <c r="CV40" s="246"/>
      <c r="CW40" s="246"/>
      <c r="CX40" s="246"/>
      <c r="CY40" s="246"/>
      <c r="CZ40" s="246"/>
      <c r="DA40" s="246"/>
      <c r="DB40" s="246"/>
      <c r="DC40" s="246"/>
      <c r="DD40" s="246"/>
      <c r="DE40" s="246"/>
      <c r="DF40" s="246"/>
    </row>
    <row r="41" spans="1:110" x14ac:dyDescent="0.25">
      <c r="A41" s="17">
        <f t="shared" si="0"/>
        <v>32</v>
      </c>
      <c r="B41" s="135" t="s">
        <v>216</v>
      </c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  <c r="AM41" s="246"/>
      <c r="AN41" s="246"/>
      <c r="AO41" s="246"/>
      <c r="AP41" s="246"/>
      <c r="AQ41" s="246"/>
      <c r="AR41" s="246"/>
      <c r="AS41" s="246"/>
      <c r="AT41" s="246"/>
      <c r="AU41" s="246"/>
      <c r="AV41" s="246"/>
      <c r="AW41" s="246"/>
      <c r="AX41" s="246"/>
      <c r="AY41" s="246"/>
      <c r="AZ41" s="246"/>
      <c r="BA41" s="246"/>
      <c r="BB41" s="246"/>
      <c r="BC41" s="246"/>
      <c r="BD41" s="246"/>
      <c r="BE41" s="246"/>
      <c r="BF41" s="246"/>
      <c r="BG41" s="246"/>
      <c r="BH41" s="246"/>
      <c r="BI41" s="246"/>
      <c r="BJ41" s="246"/>
      <c r="BK41" s="246"/>
      <c r="BL41" s="246"/>
      <c r="BM41" s="246"/>
      <c r="BN41" s="246"/>
      <c r="BO41" s="246"/>
      <c r="BP41" s="246"/>
      <c r="BQ41" s="246"/>
      <c r="BR41" s="246"/>
      <c r="BS41" s="246"/>
      <c r="BT41" s="246"/>
      <c r="BU41" s="246"/>
      <c r="BV41" s="246"/>
      <c r="BW41" s="246"/>
      <c r="BX41" s="246"/>
      <c r="BY41" s="246"/>
      <c r="BZ41" s="246"/>
      <c r="CA41" s="246"/>
      <c r="CB41" s="246"/>
      <c r="CC41" s="246"/>
      <c r="CD41" s="246"/>
      <c r="CE41" s="246"/>
      <c r="CF41" s="246"/>
      <c r="CG41" s="246"/>
      <c r="CH41" s="246"/>
      <c r="CI41" s="246"/>
      <c r="CJ41" s="246"/>
      <c r="CK41" s="246"/>
      <c r="CL41" s="246"/>
      <c r="CM41" s="246"/>
      <c r="CN41" s="246"/>
      <c r="CO41" s="246"/>
      <c r="CP41" s="246"/>
      <c r="CQ41" s="246"/>
      <c r="CR41" s="246"/>
      <c r="CS41" s="246"/>
      <c r="CT41" s="246"/>
      <c r="CU41" s="246"/>
      <c r="CV41" s="246"/>
      <c r="CW41" s="246"/>
      <c r="CX41" s="246"/>
      <c r="CY41" s="246"/>
      <c r="CZ41" s="246"/>
      <c r="DA41" s="246"/>
      <c r="DB41" s="246"/>
      <c r="DC41" s="246"/>
      <c r="DD41" s="246"/>
      <c r="DE41" s="246"/>
      <c r="DF41" s="246"/>
    </row>
    <row r="42" spans="1:110" ht="30" x14ac:dyDescent="0.25">
      <c r="A42" s="17">
        <f t="shared" si="0"/>
        <v>33</v>
      </c>
      <c r="B42" s="135" t="s">
        <v>217</v>
      </c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  <c r="AN42" s="246"/>
      <c r="AO42" s="246"/>
      <c r="AP42" s="246"/>
      <c r="AQ42" s="246"/>
      <c r="AR42" s="246"/>
      <c r="AS42" s="246"/>
      <c r="AT42" s="246"/>
      <c r="AU42" s="246"/>
      <c r="AV42" s="246"/>
      <c r="AW42" s="246"/>
      <c r="AX42" s="246"/>
      <c r="AY42" s="246"/>
      <c r="AZ42" s="246"/>
      <c r="BA42" s="246"/>
      <c r="BB42" s="246"/>
      <c r="BC42" s="246"/>
      <c r="BD42" s="246"/>
      <c r="BE42" s="246"/>
      <c r="BF42" s="246"/>
      <c r="BG42" s="246"/>
      <c r="BH42" s="246"/>
      <c r="BI42" s="246"/>
      <c r="BJ42" s="246"/>
      <c r="BK42" s="246"/>
      <c r="BL42" s="246"/>
      <c r="BM42" s="246"/>
      <c r="BN42" s="246"/>
      <c r="BO42" s="246"/>
      <c r="BP42" s="246"/>
      <c r="BQ42" s="246"/>
      <c r="BR42" s="246"/>
      <c r="BS42" s="246"/>
      <c r="BT42" s="246"/>
      <c r="BU42" s="246"/>
      <c r="BV42" s="246"/>
      <c r="BW42" s="246"/>
      <c r="BX42" s="246"/>
      <c r="BY42" s="246"/>
      <c r="BZ42" s="246"/>
      <c r="CA42" s="246"/>
      <c r="CB42" s="246"/>
      <c r="CC42" s="246"/>
      <c r="CD42" s="246"/>
      <c r="CE42" s="246"/>
      <c r="CF42" s="246"/>
      <c r="CG42" s="246"/>
      <c r="CH42" s="246"/>
      <c r="CI42" s="246"/>
      <c r="CJ42" s="246"/>
      <c r="CK42" s="246"/>
      <c r="CL42" s="246"/>
      <c r="CM42" s="246"/>
      <c r="CN42" s="246"/>
      <c r="CO42" s="246"/>
      <c r="CP42" s="246"/>
      <c r="CQ42" s="246"/>
      <c r="CR42" s="246"/>
      <c r="CS42" s="246"/>
      <c r="CT42" s="246"/>
      <c r="CU42" s="246"/>
      <c r="CV42" s="246"/>
      <c r="CW42" s="246"/>
      <c r="CX42" s="246"/>
      <c r="CY42" s="246"/>
      <c r="CZ42" s="246"/>
      <c r="DA42" s="246"/>
      <c r="DB42" s="246"/>
      <c r="DC42" s="246"/>
      <c r="DD42" s="246"/>
      <c r="DE42" s="246"/>
      <c r="DF42" s="246"/>
    </row>
    <row r="43" spans="1:110" x14ac:dyDescent="0.25">
      <c r="A43" s="17">
        <f t="shared" si="0"/>
        <v>34</v>
      </c>
      <c r="B43" s="144" t="s">
        <v>218</v>
      </c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246"/>
      <c r="AK43" s="246"/>
      <c r="AL43" s="246"/>
      <c r="AM43" s="246"/>
      <c r="AN43" s="246"/>
      <c r="AO43" s="246"/>
      <c r="AP43" s="246"/>
      <c r="AQ43" s="246"/>
      <c r="AR43" s="246"/>
      <c r="AS43" s="246"/>
      <c r="AT43" s="246"/>
      <c r="AU43" s="246"/>
      <c r="AV43" s="246"/>
      <c r="AW43" s="246"/>
      <c r="AX43" s="246"/>
      <c r="AY43" s="246"/>
      <c r="AZ43" s="246"/>
      <c r="BA43" s="246"/>
      <c r="BB43" s="246"/>
      <c r="BC43" s="246"/>
      <c r="BD43" s="246"/>
      <c r="BE43" s="246"/>
      <c r="BF43" s="246"/>
      <c r="BG43" s="246"/>
      <c r="BH43" s="246"/>
      <c r="BI43" s="246"/>
      <c r="BJ43" s="246"/>
      <c r="BK43" s="246"/>
      <c r="BL43" s="246"/>
      <c r="BM43" s="246"/>
      <c r="BN43" s="246"/>
      <c r="BO43" s="246"/>
      <c r="BP43" s="246"/>
      <c r="BQ43" s="246"/>
      <c r="BR43" s="246"/>
      <c r="BS43" s="246"/>
      <c r="BT43" s="246"/>
      <c r="BU43" s="246"/>
      <c r="BV43" s="246"/>
      <c r="BW43" s="246"/>
      <c r="BX43" s="246"/>
      <c r="BY43" s="246"/>
      <c r="BZ43" s="246"/>
      <c r="CA43" s="246"/>
      <c r="CB43" s="246"/>
      <c r="CC43" s="246"/>
      <c r="CD43" s="246"/>
      <c r="CE43" s="246"/>
      <c r="CF43" s="246"/>
      <c r="CG43" s="246"/>
      <c r="CH43" s="246"/>
      <c r="CI43" s="246"/>
      <c r="CJ43" s="246"/>
      <c r="CK43" s="246"/>
      <c r="CL43" s="246"/>
      <c r="CM43" s="246"/>
      <c r="CN43" s="246"/>
      <c r="CO43" s="246"/>
      <c r="CP43" s="246"/>
      <c r="CQ43" s="246"/>
      <c r="CR43" s="246"/>
      <c r="CS43" s="246"/>
      <c r="CT43" s="246"/>
      <c r="CU43" s="246"/>
      <c r="CV43" s="246"/>
      <c r="CW43" s="246"/>
      <c r="CX43" s="246"/>
      <c r="CY43" s="246"/>
      <c r="CZ43" s="246"/>
      <c r="DA43" s="246"/>
      <c r="DB43" s="246"/>
      <c r="DC43" s="246"/>
      <c r="DD43" s="246"/>
      <c r="DE43" s="246"/>
      <c r="DF43" s="246"/>
    </row>
    <row r="44" spans="1:110" ht="30" x14ac:dyDescent="0.25">
      <c r="A44" s="17">
        <f t="shared" si="0"/>
        <v>35</v>
      </c>
      <c r="B44" s="144" t="s">
        <v>219</v>
      </c>
      <c r="C44" s="240">
        <v>5529</v>
      </c>
      <c r="D44" s="174">
        <v>5136</v>
      </c>
      <c r="E44" s="174">
        <v>5529</v>
      </c>
      <c r="F44" s="174">
        <v>5136</v>
      </c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  <c r="AJ44" s="246"/>
      <c r="AK44" s="246"/>
      <c r="AL44" s="246"/>
      <c r="AM44" s="246"/>
      <c r="AN44" s="246"/>
      <c r="AO44" s="246"/>
      <c r="AP44" s="246"/>
      <c r="AQ44" s="246"/>
      <c r="AR44" s="246"/>
      <c r="AS44" s="246"/>
      <c r="AT44" s="246"/>
      <c r="AU44" s="246"/>
      <c r="AV44" s="246"/>
      <c r="AW44" s="246"/>
      <c r="AX44" s="246"/>
      <c r="AY44" s="246"/>
      <c r="AZ44" s="246"/>
      <c r="BA44" s="246"/>
      <c r="BB44" s="246"/>
      <c r="BC44" s="246"/>
      <c r="BD44" s="246"/>
      <c r="BE44" s="246"/>
      <c r="BF44" s="246"/>
      <c r="BG44" s="246"/>
      <c r="BH44" s="246"/>
      <c r="BI44" s="246"/>
      <c r="BJ44" s="246"/>
      <c r="BK44" s="246"/>
      <c r="BL44" s="246"/>
      <c r="BM44" s="246"/>
      <c r="BN44" s="246"/>
      <c r="BO44" s="246"/>
      <c r="BP44" s="246"/>
      <c r="BQ44" s="246"/>
      <c r="BR44" s="246"/>
      <c r="BS44" s="246"/>
      <c r="BT44" s="246"/>
      <c r="BU44" s="246"/>
      <c r="BV44" s="246"/>
      <c r="BW44" s="246"/>
      <c r="BX44" s="246"/>
      <c r="BY44" s="246"/>
      <c r="BZ44" s="246"/>
      <c r="CA44" s="246"/>
      <c r="CB44" s="246"/>
      <c r="CC44" s="246"/>
      <c r="CD44" s="246"/>
      <c r="CE44" s="246"/>
      <c r="CF44" s="246"/>
      <c r="CG44" s="246"/>
      <c r="CH44" s="246"/>
      <c r="CI44" s="246"/>
      <c r="CJ44" s="246"/>
      <c r="CK44" s="246"/>
      <c r="CL44" s="246"/>
      <c r="CM44" s="246"/>
      <c r="CN44" s="246"/>
      <c r="CO44" s="246"/>
      <c r="CP44" s="246"/>
      <c r="CQ44" s="246"/>
      <c r="CR44" s="246"/>
      <c r="CS44" s="246"/>
      <c r="CT44" s="246"/>
      <c r="CU44" s="246"/>
      <c r="CV44" s="246"/>
      <c r="CW44" s="246"/>
      <c r="CX44" s="246"/>
      <c r="CY44" s="246"/>
      <c r="CZ44" s="246"/>
      <c r="DA44" s="246"/>
      <c r="DB44" s="246"/>
      <c r="DC44" s="246"/>
      <c r="DD44" s="246"/>
      <c r="DE44" s="246"/>
      <c r="DF44" s="246"/>
    </row>
    <row r="45" spans="1:110" ht="25.5" x14ac:dyDescent="0.25">
      <c r="A45" s="17">
        <f t="shared" si="0"/>
        <v>36</v>
      </c>
      <c r="B45" s="194" t="s">
        <v>220</v>
      </c>
      <c r="C45" s="240">
        <v>280</v>
      </c>
      <c r="D45" s="174">
        <v>160</v>
      </c>
      <c r="E45" s="174">
        <v>280</v>
      </c>
      <c r="F45" s="174">
        <v>160</v>
      </c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6"/>
      <c r="BB45" s="246"/>
      <c r="BC45" s="246"/>
      <c r="BD45" s="246"/>
      <c r="BE45" s="246"/>
      <c r="BF45" s="246"/>
      <c r="BG45" s="246"/>
      <c r="BH45" s="246"/>
      <c r="BI45" s="246"/>
      <c r="BJ45" s="246"/>
      <c r="BK45" s="246"/>
      <c r="BL45" s="246"/>
      <c r="BM45" s="246"/>
      <c r="BN45" s="246"/>
      <c r="BO45" s="246"/>
      <c r="BP45" s="246"/>
      <c r="BQ45" s="246"/>
      <c r="BR45" s="246"/>
      <c r="BS45" s="246"/>
      <c r="BT45" s="246"/>
      <c r="BU45" s="246"/>
      <c r="BV45" s="246"/>
      <c r="BW45" s="246"/>
      <c r="BX45" s="246"/>
      <c r="BY45" s="246"/>
      <c r="BZ45" s="246"/>
      <c r="CA45" s="246"/>
      <c r="CB45" s="246"/>
      <c r="CC45" s="246"/>
      <c r="CD45" s="246"/>
      <c r="CE45" s="246"/>
      <c r="CF45" s="246"/>
      <c r="CG45" s="246"/>
      <c r="CH45" s="246"/>
      <c r="CI45" s="246"/>
      <c r="CJ45" s="246"/>
      <c r="CK45" s="246"/>
      <c r="CL45" s="246"/>
      <c r="CM45" s="246"/>
      <c r="CN45" s="246"/>
      <c r="CO45" s="246"/>
      <c r="CP45" s="246"/>
      <c r="CQ45" s="246"/>
      <c r="CR45" s="246"/>
      <c r="CS45" s="246"/>
      <c r="CT45" s="246"/>
      <c r="CU45" s="246"/>
      <c r="CV45" s="246"/>
      <c r="CW45" s="246"/>
      <c r="CX45" s="246"/>
      <c r="CY45" s="246"/>
      <c r="CZ45" s="246"/>
      <c r="DA45" s="246"/>
      <c r="DB45" s="246"/>
      <c r="DC45" s="246"/>
      <c r="DD45" s="246"/>
      <c r="DE45" s="246"/>
      <c r="DF45" s="246"/>
    </row>
    <row r="46" spans="1:110" ht="30" x14ac:dyDescent="0.25">
      <c r="A46" s="17">
        <f t="shared" si="0"/>
        <v>37</v>
      </c>
      <c r="B46" s="135" t="s">
        <v>221</v>
      </c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  <c r="AI46" s="246"/>
      <c r="AJ46" s="246"/>
      <c r="AK46" s="246"/>
      <c r="AL46" s="246"/>
      <c r="AM46" s="246"/>
      <c r="AN46" s="246"/>
      <c r="AO46" s="246"/>
      <c r="AP46" s="246"/>
      <c r="AQ46" s="246"/>
      <c r="AR46" s="246"/>
      <c r="AS46" s="246"/>
      <c r="AT46" s="246"/>
      <c r="AU46" s="246"/>
      <c r="AV46" s="246"/>
      <c r="AW46" s="246"/>
      <c r="AX46" s="246"/>
      <c r="AY46" s="246"/>
      <c r="AZ46" s="246"/>
      <c r="BA46" s="246"/>
      <c r="BB46" s="246"/>
      <c r="BC46" s="246"/>
      <c r="BD46" s="246"/>
      <c r="BE46" s="246"/>
      <c r="BF46" s="246"/>
      <c r="BG46" s="246"/>
      <c r="BH46" s="246"/>
      <c r="BI46" s="246"/>
      <c r="BJ46" s="246"/>
      <c r="BK46" s="246"/>
      <c r="BL46" s="246"/>
      <c r="BM46" s="246"/>
      <c r="BN46" s="246"/>
      <c r="BO46" s="246"/>
      <c r="BP46" s="246"/>
      <c r="BQ46" s="246"/>
      <c r="BR46" s="246"/>
      <c r="BS46" s="246"/>
      <c r="BT46" s="246"/>
      <c r="BU46" s="246"/>
      <c r="BV46" s="246"/>
      <c r="BW46" s="246"/>
      <c r="BX46" s="246"/>
      <c r="BY46" s="246"/>
      <c r="BZ46" s="246"/>
      <c r="CA46" s="246"/>
      <c r="CB46" s="246"/>
      <c r="CC46" s="246"/>
      <c r="CD46" s="246"/>
      <c r="CE46" s="246"/>
      <c r="CF46" s="246"/>
      <c r="CG46" s="246"/>
      <c r="CH46" s="246"/>
      <c r="CI46" s="246"/>
      <c r="CJ46" s="246"/>
      <c r="CK46" s="246"/>
      <c r="CL46" s="246"/>
      <c r="CM46" s="246"/>
      <c r="CN46" s="246"/>
      <c r="CO46" s="246"/>
      <c r="CP46" s="246"/>
      <c r="CQ46" s="246"/>
      <c r="CR46" s="246"/>
      <c r="CS46" s="246"/>
      <c r="CT46" s="246"/>
      <c r="CU46" s="246"/>
      <c r="CV46" s="246"/>
      <c r="CW46" s="246"/>
      <c r="CX46" s="246"/>
      <c r="CY46" s="246"/>
      <c r="CZ46" s="246"/>
      <c r="DA46" s="246"/>
      <c r="DB46" s="246"/>
      <c r="DC46" s="246"/>
      <c r="DD46" s="246"/>
      <c r="DE46" s="246"/>
      <c r="DF46" s="246"/>
    </row>
    <row r="47" spans="1:110" ht="45" x14ac:dyDescent="0.25">
      <c r="A47" s="17">
        <f t="shared" si="0"/>
        <v>38</v>
      </c>
      <c r="B47" s="144" t="s">
        <v>222</v>
      </c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6"/>
      <c r="AK47" s="246"/>
      <c r="AL47" s="246"/>
      <c r="AM47" s="246"/>
      <c r="AN47" s="246"/>
      <c r="AO47" s="246"/>
      <c r="AP47" s="246"/>
      <c r="AQ47" s="246"/>
      <c r="AR47" s="246"/>
      <c r="AS47" s="246"/>
      <c r="AT47" s="246"/>
      <c r="AU47" s="246"/>
      <c r="AV47" s="246"/>
      <c r="AW47" s="246"/>
      <c r="AX47" s="246"/>
      <c r="AY47" s="246"/>
      <c r="AZ47" s="246"/>
      <c r="BA47" s="246"/>
      <c r="BB47" s="246"/>
      <c r="BC47" s="246"/>
      <c r="BD47" s="246"/>
      <c r="BE47" s="246"/>
      <c r="BF47" s="246"/>
      <c r="BG47" s="246"/>
      <c r="BH47" s="246"/>
      <c r="BI47" s="246"/>
      <c r="BJ47" s="246"/>
      <c r="BK47" s="246"/>
      <c r="BL47" s="246"/>
      <c r="BM47" s="246"/>
      <c r="BN47" s="246"/>
      <c r="BO47" s="246"/>
      <c r="BP47" s="246"/>
      <c r="BQ47" s="246"/>
      <c r="BR47" s="246"/>
      <c r="BS47" s="246"/>
      <c r="BT47" s="246"/>
      <c r="BU47" s="246"/>
      <c r="BV47" s="246"/>
      <c r="BW47" s="246"/>
      <c r="BX47" s="246"/>
      <c r="BY47" s="246"/>
      <c r="BZ47" s="246"/>
      <c r="CA47" s="246"/>
      <c r="CB47" s="246"/>
      <c r="CC47" s="246"/>
      <c r="CD47" s="246"/>
      <c r="CE47" s="246"/>
      <c r="CF47" s="246"/>
      <c r="CG47" s="246"/>
      <c r="CH47" s="246"/>
      <c r="CI47" s="246"/>
      <c r="CJ47" s="246"/>
      <c r="CK47" s="246"/>
      <c r="CL47" s="246"/>
      <c r="CM47" s="246"/>
      <c r="CN47" s="246"/>
      <c r="CO47" s="246"/>
      <c r="CP47" s="246"/>
      <c r="CQ47" s="246"/>
      <c r="CR47" s="246"/>
      <c r="CS47" s="246"/>
      <c r="CT47" s="246"/>
      <c r="CU47" s="246"/>
      <c r="CV47" s="246"/>
      <c r="CW47" s="246"/>
      <c r="CX47" s="246"/>
      <c r="CY47" s="246"/>
      <c r="CZ47" s="246"/>
      <c r="DA47" s="246"/>
      <c r="DB47" s="246"/>
      <c r="DC47" s="246"/>
      <c r="DD47" s="246"/>
      <c r="DE47" s="246"/>
      <c r="DF47" s="246"/>
    </row>
    <row r="48" spans="1:110" ht="31.5" x14ac:dyDescent="0.25">
      <c r="A48" s="17">
        <f t="shared" si="0"/>
        <v>39</v>
      </c>
      <c r="B48" s="210" t="s">
        <v>223</v>
      </c>
      <c r="C48" s="240"/>
      <c r="D48" s="174">
        <v>12662</v>
      </c>
      <c r="E48" s="174"/>
      <c r="F48" s="174">
        <v>12662</v>
      </c>
      <c r="G48" s="174"/>
      <c r="H48" s="174"/>
      <c r="I48" s="174"/>
      <c r="J48" s="174"/>
      <c r="K48" s="174">
        <v>2</v>
      </c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74"/>
      <c r="BB48" s="174"/>
      <c r="BC48" s="174"/>
      <c r="BD48" s="174"/>
      <c r="BE48" s="174"/>
      <c r="BF48" s="174"/>
      <c r="BG48" s="174"/>
      <c r="BH48" s="174"/>
      <c r="BI48" s="174"/>
      <c r="BJ48" s="174"/>
      <c r="BK48" s="174"/>
      <c r="BL48" s="174"/>
      <c r="BM48" s="174"/>
      <c r="BN48" s="174"/>
      <c r="BO48" s="174"/>
      <c r="BP48" s="174"/>
      <c r="BQ48" s="174"/>
      <c r="BR48" s="174"/>
      <c r="BS48" s="174"/>
      <c r="BT48" s="174"/>
      <c r="BU48" s="174"/>
      <c r="BV48" s="174"/>
      <c r="BW48" s="174"/>
      <c r="BX48" s="205"/>
      <c r="BY48" s="205"/>
      <c r="BZ48" s="174"/>
      <c r="CA48" s="174"/>
      <c r="CB48" s="174"/>
      <c r="CC48" s="174"/>
      <c r="CD48" s="174"/>
      <c r="CE48" s="174"/>
      <c r="CF48" s="246"/>
      <c r="CG48" s="246"/>
      <c r="CH48" s="246"/>
      <c r="CI48" s="246"/>
      <c r="CJ48" s="246"/>
      <c r="CK48" s="246"/>
      <c r="CL48" s="246"/>
      <c r="CM48" s="246">
        <v>1</v>
      </c>
      <c r="CN48" s="246"/>
      <c r="CO48" s="246"/>
      <c r="CP48" s="246"/>
      <c r="CQ48" s="246"/>
      <c r="CR48" s="246"/>
      <c r="CS48" s="246"/>
      <c r="CT48" s="246"/>
      <c r="CU48" s="246">
        <v>1</v>
      </c>
      <c r="CV48" s="246">
        <v>1</v>
      </c>
      <c r="CW48" s="246"/>
      <c r="CX48" s="246"/>
      <c r="CY48" s="246"/>
      <c r="CZ48" s="246"/>
      <c r="DA48" s="246"/>
      <c r="DB48" s="246"/>
      <c r="DC48" s="246"/>
      <c r="DD48" s="246"/>
      <c r="DE48" s="246"/>
      <c r="DF48" s="246"/>
    </row>
    <row r="49" spans="1:110" x14ac:dyDescent="0.25">
      <c r="A49" s="17">
        <f t="shared" si="0"/>
        <v>40</v>
      </c>
      <c r="B49" s="144" t="s">
        <v>224</v>
      </c>
      <c r="C49" s="233">
        <v>11408</v>
      </c>
      <c r="D49" s="234">
        <v>14364</v>
      </c>
      <c r="E49" s="234">
        <v>11408</v>
      </c>
      <c r="F49" s="234">
        <v>14364</v>
      </c>
      <c r="G49" s="174"/>
      <c r="H49" s="174">
        <v>5</v>
      </c>
      <c r="I49" s="174"/>
      <c r="J49" s="174"/>
      <c r="K49" s="174"/>
      <c r="L49" s="174"/>
      <c r="M49" s="174"/>
      <c r="N49" s="174"/>
      <c r="O49" s="174"/>
      <c r="P49" s="174"/>
      <c r="Q49" s="174"/>
      <c r="R49" s="174">
        <v>1</v>
      </c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>
        <v>1</v>
      </c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74">
        <v>2</v>
      </c>
      <c r="AW49" s="174"/>
      <c r="AX49" s="174"/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  <c r="BK49" s="174"/>
      <c r="BL49" s="174"/>
      <c r="BM49" s="174"/>
      <c r="BN49" s="174"/>
      <c r="BO49" s="174"/>
      <c r="BP49" s="174"/>
      <c r="BQ49" s="174"/>
      <c r="BR49" s="174"/>
      <c r="BS49" s="174"/>
      <c r="BT49" s="174"/>
      <c r="BU49" s="174"/>
      <c r="BV49" s="174"/>
      <c r="BW49" s="174"/>
      <c r="BX49" s="205"/>
      <c r="BY49" s="205"/>
      <c r="BZ49" s="174"/>
      <c r="CA49" s="174"/>
      <c r="CB49" s="174"/>
      <c r="CC49" s="174"/>
      <c r="CD49" s="174"/>
      <c r="CE49" s="174"/>
      <c r="CF49" s="246"/>
      <c r="CG49" s="246"/>
      <c r="CH49" s="246"/>
      <c r="CI49" s="246"/>
      <c r="CJ49" s="246"/>
      <c r="CK49" s="246"/>
      <c r="CL49" s="246"/>
      <c r="CM49" s="246"/>
      <c r="CN49" s="246"/>
      <c r="CO49" s="246"/>
      <c r="CP49" s="246"/>
      <c r="CQ49" s="246"/>
      <c r="CR49" s="246"/>
      <c r="CS49" s="246"/>
      <c r="CT49" s="246"/>
      <c r="CU49" s="246"/>
      <c r="CV49" s="246"/>
      <c r="CW49" s="246"/>
      <c r="CX49" s="246"/>
      <c r="CY49" s="246"/>
      <c r="CZ49" s="246">
        <v>1</v>
      </c>
      <c r="DA49" s="246">
        <v>1</v>
      </c>
      <c r="DB49" s="246"/>
      <c r="DC49" s="246"/>
      <c r="DD49" s="246"/>
      <c r="DE49" s="246">
        <v>1</v>
      </c>
      <c r="DF49" s="246"/>
    </row>
    <row r="50" spans="1:110" ht="30" x14ac:dyDescent="0.25">
      <c r="A50" s="17">
        <f t="shared" si="0"/>
        <v>41</v>
      </c>
      <c r="B50" s="144" t="s">
        <v>225</v>
      </c>
      <c r="C50" s="230">
        <v>4322</v>
      </c>
      <c r="D50" s="230">
        <v>3035</v>
      </c>
      <c r="E50" s="230">
        <v>4322</v>
      </c>
      <c r="F50" s="230">
        <v>3035</v>
      </c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246"/>
      <c r="AJ50" s="246"/>
      <c r="AK50" s="246"/>
      <c r="AL50" s="246"/>
      <c r="AM50" s="246"/>
      <c r="AN50" s="246"/>
      <c r="AO50" s="246"/>
      <c r="AP50" s="246"/>
      <c r="AQ50" s="246"/>
      <c r="AR50" s="246"/>
      <c r="AS50" s="246"/>
      <c r="AT50" s="246"/>
      <c r="AU50" s="246"/>
      <c r="AV50" s="246"/>
      <c r="AW50" s="246"/>
      <c r="AX50" s="246"/>
      <c r="AY50" s="246"/>
      <c r="AZ50" s="246"/>
      <c r="BA50" s="246"/>
      <c r="BB50" s="246"/>
      <c r="BC50" s="246"/>
      <c r="BD50" s="246"/>
      <c r="BE50" s="246"/>
      <c r="BF50" s="246"/>
      <c r="BG50" s="246"/>
      <c r="BH50" s="246"/>
      <c r="BI50" s="246"/>
      <c r="BJ50" s="246"/>
      <c r="BK50" s="246"/>
      <c r="BL50" s="246"/>
      <c r="BM50" s="246"/>
      <c r="BN50" s="246"/>
      <c r="BO50" s="246"/>
      <c r="BP50" s="246"/>
      <c r="BQ50" s="246"/>
      <c r="BR50" s="246"/>
      <c r="BS50" s="246"/>
      <c r="BT50" s="246"/>
      <c r="BU50" s="246"/>
      <c r="BV50" s="246"/>
      <c r="BW50" s="246"/>
      <c r="BX50" s="246"/>
      <c r="BY50" s="246"/>
      <c r="BZ50" s="246"/>
      <c r="CA50" s="246"/>
      <c r="CB50" s="246"/>
      <c r="CC50" s="246"/>
      <c r="CD50" s="246"/>
      <c r="CE50" s="246"/>
      <c r="CF50" s="246"/>
      <c r="CG50" s="246"/>
      <c r="CH50" s="246"/>
      <c r="CI50" s="246"/>
      <c r="CJ50" s="246"/>
      <c r="CK50" s="246"/>
      <c r="CL50" s="246"/>
      <c r="CM50" s="246"/>
      <c r="CN50" s="246"/>
      <c r="CO50" s="246"/>
      <c r="CP50" s="246"/>
      <c r="CQ50" s="246"/>
      <c r="CR50" s="246"/>
      <c r="CS50" s="246"/>
      <c r="CT50" s="246"/>
      <c r="CU50" s="246"/>
      <c r="CV50" s="246"/>
      <c r="CW50" s="246"/>
      <c r="CX50" s="246"/>
      <c r="CY50" s="246"/>
      <c r="CZ50" s="246"/>
      <c r="DA50" s="246"/>
      <c r="DB50" s="246"/>
      <c r="DC50" s="246"/>
      <c r="DD50" s="246"/>
      <c r="DE50" s="246"/>
      <c r="DF50" s="246"/>
    </row>
    <row r="51" spans="1:110" x14ac:dyDescent="0.25">
      <c r="A51" s="17">
        <f t="shared" si="0"/>
        <v>42</v>
      </c>
      <c r="B51" s="144" t="s">
        <v>226</v>
      </c>
      <c r="C51" s="240">
        <v>3414</v>
      </c>
      <c r="D51" s="174">
        <v>6993</v>
      </c>
      <c r="E51" s="174"/>
      <c r="F51" s="174"/>
      <c r="G51" s="174"/>
      <c r="H51" s="174"/>
      <c r="I51" s="174"/>
      <c r="J51" s="174"/>
      <c r="K51" s="174">
        <v>4</v>
      </c>
      <c r="L51" s="174">
        <v>3</v>
      </c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  <c r="AP51" s="174"/>
      <c r="AQ51" s="174"/>
      <c r="AR51" s="174"/>
      <c r="AS51" s="174"/>
      <c r="AT51" s="174"/>
      <c r="AU51" s="174"/>
      <c r="AV51" s="174"/>
      <c r="AW51" s="174"/>
      <c r="AX51" s="174"/>
      <c r="AY51" s="174"/>
      <c r="AZ51" s="174"/>
      <c r="BA51" s="174"/>
      <c r="BB51" s="174"/>
      <c r="BC51" s="174"/>
      <c r="BD51" s="174"/>
      <c r="BE51" s="174"/>
      <c r="BF51" s="174"/>
      <c r="BG51" s="174"/>
      <c r="BH51" s="174"/>
      <c r="BI51" s="174"/>
      <c r="BJ51" s="174"/>
      <c r="BK51" s="174"/>
      <c r="BL51" s="174"/>
      <c r="BM51" s="174"/>
      <c r="BN51" s="174"/>
      <c r="BO51" s="174"/>
      <c r="BP51" s="174"/>
      <c r="BQ51" s="174"/>
      <c r="BR51" s="174"/>
      <c r="BS51" s="174"/>
      <c r="BT51" s="174"/>
      <c r="BU51" s="174"/>
      <c r="BV51" s="174"/>
      <c r="BW51" s="174"/>
      <c r="BX51" s="205"/>
      <c r="BY51" s="205"/>
      <c r="BZ51" s="174"/>
      <c r="CA51" s="174"/>
      <c r="CB51" s="174"/>
      <c r="CC51" s="174"/>
      <c r="CD51" s="174"/>
      <c r="CE51" s="174"/>
      <c r="CF51" s="246"/>
      <c r="CG51" s="246"/>
      <c r="CH51" s="246"/>
      <c r="CI51" s="246"/>
      <c r="CJ51" s="246"/>
      <c r="CK51" s="246"/>
      <c r="CL51" s="246"/>
      <c r="CM51" s="246"/>
      <c r="CN51" s="246"/>
      <c r="CO51" s="246"/>
      <c r="CP51" s="246"/>
      <c r="CQ51" s="246"/>
      <c r="CR51" s="246"/>
      <c r="CS51" s="246"/>
      <c r="CT51" s="246"/>
      <c r="CU51" s="246">
        <v>2</v>
      </c>
      <c r="CV51" s="246">
        <v>2</v>
      </c>
      <c r="CW51" s="246"/>
      <c r="CX51" s="246"/>
      <c r="CY51" s="246"/>
      <c r="CZ51" s="246"/>
      <c r="DA51" s="246"/>
      <c r="DB51" s="246"/>
      <c r="DC51" s="246">
        <v>2</v>
      </c>
      <c r="DD51" s="246">
        <v>1</v>
      </c>
      <c r="DE51" s="246"/>
      <c r="DF51" s="246"/>
    </row>
    <row r="52" spans="1:110" x14ac:dyDescent="0.25">
      <c r="A52" s="17">
        <f t="shared" si="0"/>
        <v>43</v>
      </c>
      <c r="B52" s="144" t="s">
        <v>227</v>
      </c>
      <c r="C52" s="240"/>
      <c r="D52" s="277">
        <v>1</v>
      </c>
      <c r="E52" s="174"/>
      <c r="F52" s="174"/>
      <c r="G52" s="174"/>
      <c r="H52" s="174"/>
      <c r="I52" s="174"/>
      <c r="J52" s="174">
        <v>1</v>
      </c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  <c r="BD52" s="174"/>
      <c r="BE52" s="174"/>
      <c r="BF52" s="174"/>
      <c r="BG52" s="174"/>
      <c r="BH52" s="174"/>
      <c r="BI52" s="174"/>
      <c r="BJ52" s="174"/>
      <c r="BK52" s="174"/>
      <c r="BL52" s="174"/>
      <c r="BM52" s="174"/>
      <c r="BN52" s="174"/>
      <c r="BO52" s="174"/>
      <c r="BP52" s="174"/>
      <c r="BQ52" s="174"/>
      <c r="BR52" s="174"/>
      <c r="BS52" s="174"/>
      <c r="BT52" s="174"/>
      <c r="BU52" s="174"/>
      <c r="BV52" s="174"/>
      <c r="BW52" s="174"/>
      <c r="BX52" s="205"/>
      <c r="BY52" s="205"/>
      <c r="BZ52" s="174"/>
      <c r="CA52" s="174"/>
      <c r="CB52" s="174"/>
      <c r="CC52" s="174"/>
      <c r="CD52" s="174"/>
      <c r="CE52" s="174"/>
      <c r="CF52" s="246"/>
      <c r="CG52" s="246"/>
      <c r="CH52" s="246"/>
      <c r="CI52" s="246"/>
      <c r="CJ52" s="246"/>
      <c r="CK52" s="246"/>
      <c r="CL52" s="246"/>
      <c r="CM52" s="246"/>
      <c r="CN52" s="246"/>
      <c r="CO52" s="246"/>
      <c r="CP52" s="246"/>
      <c r="CQ52" s="246"/>
      <c r="CR52" s="246"/>
      <c r="CS52" s="246"/>
      <c r="CT52" s="246"/>
      <c r="CU52" s="246"/>
      <c r="CV52" s="246"/>
      <c r="CW52" s="246"/>
      <c r="CX52" s="246"/>
      <c r="CY52" s="246"/>
      <c r="CZ52" s="246">
        <v>1</v>
      </c>
      <c r="DA52" s="246"/>
      <c r="DB52" s="246"/>
      <c r="DC52" s="246"/>
      <c r="DD52" s="246"/>
      <c r="DE52" s="246"/>
      <c r="DF52" s="246"/>
    </row>
    <row r="53" spans="1:110" ht="30" x14ac:dyDescent="0.25">
      <c r="A53" s="17">
        <f t="shared" si="0"/>
        <v>44</v>
      </c>
      <c r="B53" s="144" t="s">
        <v>228</v>
      </c>
      <c r="C53" s="240">
        <v>6206</v>
      </c>
      <c r="D53" s="174">
        <v>6324</v>
      </c>
      <c r="E53" s="174">
        <v>6206</v>
      </c>
      <c r="F53" s="174">
        <v>6324</v>
      </c>
      <c r="G53" s="174">
        <v>1</v>
      </c>
      <c r="H53" s="174">
        <v>1</v>
      </c>
      <c r="I53" s="174"/>
      <c r="J53" s="174"/>
      <c r="K53" s="174"/>
      <c r="L53" s="277">
        <v>1</v>
      </c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  <c r="AX53" s="174"/>
      <c r="AY53" s="174"/>
      <c r="AZ53" s="174"/>
      <c r="BA53" s="174"/>
      <c r="BB53" s="174"/>
      <c r="BC53" s="174"/>
      <c r="BD53" s="174"/>
      <c r="BE53" s="174"/>
      <c r="BF53" s="174"/>
      <c r="BG53" s="174"/>
      <c r="BH53" s="174"/>
      <c r="BI53" s="174"/>
      <c r="BJ53" s="174"/>
      <c r="BK53" s="174"/>
      <c r="BL53" s="174"/>
      <c r="BM53" s="174"/>
      <c r="BN53" s="174"/>
      <c r="BO53" s="174"/>
      <c r="BP53" s="174"/>
      <c r="BQ53" s="174"/>
      <c r="BR53" s="174"/>
      <c r="BS53" s="174"/>
      <c r="BT53" s="174"/>
      <c r="BU53" s="174"/>
      <c r="BV53" s="174"/>
      <c r="BW53" s="174"/>
      <c r="BX53" s="205"/>
      <c r="BY53" s="205"/>
      <c r="BZ53" s="174"/>
      <c r="CA53" s="174"/>
      <c r="CB53" s="174"/>
      <c r="CC53" s="174"/>
      <c r="CD53" s="174"/>
      <c r="CE53" s="174"/>
      <c r="CF53" s="246"/>
      <c r="CG53" s="246"/>
      <c r="CH53" s="246"/>
      <c r="CI53" s="246"/>
      <c r="CJ53" s="246"/>
      <c r="CK53" s="246"/>
      <c r="CL53" s="246"/>
      <c r="CM53" s="246"/>
      <c r="CN53" s="246"/>
      <c r="CO53" s="246"/>
      <c r="CP53" s="246"/>
      <c r="CQ53" s="246">
        <v>1</v>
      </c>
      <c r="CR53" s="246">
        <v>1</v>
      </c>
      <c r="CS53" s="246"/>
      <c r="CT53" s="246"/>
      <c r="CU53" s="246"/>
      <c r="CV53" s="246">
        <v>1</v>
      </c>
      <c r="CW53" s="246"/>
      <c r="CX53" s="246"/>
      <c r="CY53" s="246"/>
      <c r="CZ53" s="246"/>
      <c r="DA53" s="246"/>
      <c r="DB53" s="246"/>
      <c r="DC53" s="246"/>
      <c r="DD53" s="246"/>
      <c r="DE53" s="246"/>
      <c r="DF53" s="246"/>
    </row>
    <row r="54" spans="1:110" x14ac:dyDescent="0.25">
      <c r="A54" s="17">
        <f t="shared" si="0"/>
        <v>45</v>
      </c>
      <c r="B54" s="158" t="s">
        <v>229</v>
      </c>
      <c r="C54" s="240">
        <v>3394</v>
      </c>
      <c r="D54" s="174">
        <v>3446</v>
      </c>
      <c r="E54" s="174">
        <v>3394</v>
      </c>
      <c r="F54" s="174">
        <v>3446</v>
      </c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246"/>
      <c r="AE54" s="246"/>
      <c r="AF54" s="246"/>
      <c r="AG54" s="246"/>
      <c r="AH54" s="246"/>
      <c r="AI54" s="246"/>
      <c r="AJ54" s="246"/>
      <c r="AK54" s="246"/>
      <c r="AL54" s="246"/>
      <c r="AM54" s="246"/>
      <c r="AN54" s="246"/>
      <c r="AO54" s="246"/>
      <c r="AP54" s="246"/>
      <c r="AQ54" s="246"/>
      <c r="AR54" s="246"/>
      <c r="AS54" s="246"/>
      <c r="AT54" s="246"/>
      <c r="AU54" s="246"/>
      <c r="AV54" s="246"/>
      <c r="AW54" s="246"/>
      <c r="AX54" s="246"/>
      <c r="AY54" s="246"/>
      <c r="AZ54" s="246"/>
      <c r="BA54" s="246"/>
      <c r="BB54" s="246"/>
      <c r="BC54" s="246"/>
      <c r="BD54" s="246"/>
      <c r="BE54" s="246"/>
      <c r="BF54" s="246"/>
      <c r="BG54" s="246"/>
      <c r="BH54" s="246"/>
      <c r="BI54" s="246"/>
      <c r="BJ54" s="246"/>
      <c r="BK54" s="246"/>
      <c r="BL54" s="246"/>
      <c r="BM54" s="246"/>
      <c r="BN54" s="246"/>
      <c r="BO54" s="246"/>
      <c r="BP54" s="246"/>
      <c r="BQ54" s="246"/>
      <c r="BR54" s="246"/>
      <c r="BS54" s="246"/>
      <c r="BT54" s="246"/>
      <c r="BU54" s="246"/>
      <c r="BV54" s="246"/>
      <c r="BW54" s="246"/>
      <c r="BX54" s="246"/>
      <c r="BY54" s="246"/>
      <c r="BZ54" s="246"/>
      <c r="CA54" s="246"/>
      <c r="CB54" s="246"/>
      <c r="CC54" s="246"/>
      <c r="CD54" s="246"/>
      <c r="CE54" s="246"/>
      <c r="CF54" s="246"/>
      <c r="CG54" s="246"/>
      <c r="CH54" s="246"/>
      <c r="CI54" s="246"/>
      <c r="CJ54" s="246"/>
      <c r="CK54" s="246"/>
      <c r="CL54" s="246"/>
      <c r="CM54" s="246"/>
      <c r="CN54" s="246"/>
      <c r="CO54" s="246"/>
      <c r="CP54" s="246"/>
      <c r="CQ54" s="246"/>
      <c r="CR54" s="246"/>
      <c r="CS54" s="246"/>
      <c r="CT54" s="246"/>
      <c r="CU54" s="246"/>
      <c r="CV54" s="246"/>
      <c r="CW54" s="246"/>
      <c r="CX54" s="246"/>
      <c r="CY54" s="246"/>
      <c r="CZ54" s="246"/>
      <c r="DA54" s="246"/>
      <c r="DB54" s="246"/>
      <c r="DC54" s="246"/>
      <c r="DD54" s="246"/>
      <c r="DE54" s="246"/>
      <c r="DF54" s="246"/>
    </row>
    <row r="55" spans="1:110" x14ac:dyDescent="0.25">
      <c r="A55" s="17">
        <f t="shared" si="0"/>
        <v>46</v>
      </c>
      <c r="B55" s="135" t="s">
        <v>230</v>
      </c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  <c r="AE55" s="246"/>
      <c r="AF55" s="246"/>
      <c r="AG55" s="246"/>
      <c r="AH55" s="246"/>
      <c r="AI55" s="246"/>
      <c r="AJ55" s="246"/>
      <c r="AK55" s="246"/>
      <c r="AL55" s="246"/>
      <c r="AM55" s="246"/>
      <c r="AN55" s="246"/>
      <c r="AO55" s="246"/>
      <c r="AP55" s="246"/>
      <c r="AQ55" s="246"/>
      <c r="AR55" s="246"/>
      <c r="AS55" s="246"/>
      <c r="AT55" s="246"/>
      <c r="AU55" s="246"/>
      <c r="AV55" s="246"/>
      <c r="AW55" s="246"/>
      <c r="AX55" s="246"/>
      <c r="AY55" s="246"/>
      <c r="AZ55" s="246"/>
      <c r="BA55" s="246"/>
      <c r="BB55" s="246"/>
      <c r="BC55" s="246"/>
      <c r="BD55" s="246"/>
      <c r="BE55" s="246"/>
      <c r="BF55" s="246"/>
      <c r="BG55" s="246"/>
      <c r="BH55" s="246"/>
      <c r="BI55" s="246"/>
      <c r="BJ55" s="246"/>
      <c r="BK55" s="246"/>
      <c r="BL55" s="246"/>
      <c r="BM55" s="246"/>
      <c r="BN55" s="246"/>
      <c r="BO55" s="246"/>
      <c r="BP55" s="246"/>
      <c r="BQ55" s="246"/>
      <c r="BR55" s="246"/>
      <c r="BS55" s="246"/>
      <c r="BT55" s="246"/>
      <c r="BU55" s="246"/>
      <c r="BV55" s="246"/>
      <c r="BW55" s="246"/>
      <c r="BX55" s="246"/>
      <c r="BY55" s="246"/>
      <c r="BZ55" s="246"/>
      <c r="CA55" s="246"/>
      <c r="CB55" s="246"/>
      <c r="CC55" s="246"/>
      <c r="CD55" s="246"/>
      <c r="CE55" s="246"/>
      <c r="CF55" s="246"/>
      <c r="CG55" s="246"/>
      <c r="CH55" s="246"/>
      <c r="CI55" s="246"/>
      <c r="CJ55" s="246"/>
      <c r="CK55" s="246"/>
      <c r="CL55" s="246"/>
      <c r="CM55" s="246"/>
      <c r="CN55" s="246"/>
      <c r="CO55" s="246"/>
      <c r="CP55" s="246"/>
      <c r="CQ55" s="246"/>
      <c r="CR55" s="246"/>
      <c r="CS55" s="246"/>
      <c r="CT55" s="246"/>
      <c r="CU55" s="246"/>
      <c r="CV55" s="246"/>
      <c r="CW55" s="246"/>
      <c r="CX55" s="246"/>
      <c r="CY55" s="246"/>
      <c r="CZ55" s="246"/>
      <c r="DA55" s="246"/>
      <c r="DB55" s="246"/>
      <c r="DC55" s="246"/>
      <c r="DD55" s="246"/>
      <c r="DE55" s="246"/>
      <c r="DF55" s="246"/>
    </row>
    <row r="56" spans="1:110" ht="45" x14ac:dyDescent="0.25">
      <c r="A56" s="17">
        <f t="shared" si="0"/>
        <v>47</v>
      </c>
      <c r="B56" s="142" t="s">
        <v>298</v>
      </c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246"/>
      <c r="AG56" s="246"/>
      <c r="AH56" s="246"/>
      <c r="AI56" s="246"/>
      <c r="AJ56" s="246"/>
      <c r="AK56" s="246"/>
      <c r="AL56" s="246"/>
      <c r="AM56" s="246"/>
      <c r="AN56" s="246"/>
      <c r="AO56" s="246"/>
      <c r="AP56" s="246"/>
      <c r="AQ56" s="246"/>
      <c r="AR56" s="246"/>
      <c r="AS56" s="246"/>
      <c r="AT56" s="246"/>
      <c r="AU56" s="246"/>
      <c r="AV56" s="246"/>
      <c r="AW56" s="246"/>
      <c r="AX56" s="246"/>
      <c r="AY56" s="246"/>
      <c r="AZ56" s="246"/>
      <c r="BA56" s="246"/>
      <c r="BB56" s="246"/>
      <c r="BC56" s="246"/>
      <c r="BD56" s="246"/>
      <c r="BE56" s="246"/>
      <c r="BF56" s="246"/>
      <c r="BG56" s="246"/>
      <c r="BH56" s="246"/>
      <c r="BI56" s="246"/>
      <c r="BJ56" s="246"/>
      <c r="BK56" s="246"/>
      <c r="BL56" s="246"/>
      <c r="BM56" s="246"/>
      <c r="BN56" s="246"/>
      <c r="BO56" s="246"/>
      <c r="BP56" s="246"/>
      <c r="BQ56" s="246"/>
      <c r="BR56" s="246"/>
      <c r="BS56" s="246"/>
      <c r="BT56" s="246"/>
      <c r="BU56" s="246"/>
      <c r="BV56" s="246"/>
      <c r="BW56" s="246"/>
      <c r="BX56" s="246"/>
      <c r="BY56" s="246"/>
      <c r="BZ56" s="246"/>
      <c r="CA56" s="246"/>
      <c r="CB56" s="246"/>
      <c r="CC56" s="246"/>
      <c r="CD56" s="246"/>
      <c r="CE56" s="246"/>
      <c r="CF56" s="246"/>
      <c r="CG56" s="246"/>
      <c r="CH56" s="246"/>
      <c r="CI56" s="246"/>
      <c r="CJ56" s="246"/>
      <c r="CK56" s="246"/>
      <c r="CL56" s="246"/>
      <c r="CM56" s="246"/>
      <c r="CN56" s="246"/>
      <c r="CO56" s="246"/>
      <c r="CP56" s="246"/>
      <c r="CQ56" s="246"/>
      <c r="CR56" s="246"/>
      <c r="CS56" s="246"/>
      <c r="CT56" s="246"/>
      <c r="CU56" s="246"/>
      <c r="CV56" s="246"/>
      <c r="CW56" s="246"/>
      <c r="CX56" s="246"/>
      <c r="CY56" s="246"/>
      <c r="CZ56" s="246"/>
      <c r="DA56" s="246"/>
      <c r="DB56" s="246"/>
      <c r="DC56" s="246"/>
      <c r="DD56" s="246"/>
      <c r="DE56" s="246"/>
      <c r="DF56" s="246"/>
    </row>
    <row r="57" spans="1:110" ht="30" x14ac:dyDescent="0.25">
      <c r="A57" s="17">
        <f t="shared" si="0"/>
        <v>48</v>
      </c>
      <c r="B57" s="158" t="s">
        <v>231</v>
      </c>
      <c r="C57" s="240">
        <v>987</v>
      </c>
      <c r="D57" s="174">
        <v>916</v>
      </c>
      <c r="E57" s="174">
        <v>987</v>
      </c>
      <c r="F57" s="174">
        <v>847</v>
      </c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  <c r="R57" s="246"/>
      <c r="S57" s="246"/>
      <c r="T57" s="246"/>
      <c r="U57" s="246"/>
      <c r="V57" s="246"/>
      <c r="W57" s="246"/>
      <c r="X57" s="246"/>
      <c r="Y57" s="246"/>
      <c r="Z57" s="246"/>
      <c r="AA57" s="246"/>
      <c r="AB57" s="246"/>
      <c r="AC57" s="246"/>
      <c r="AD57" s="246"/>
      <c r="AE57" s="246"/>
      <c r="AF57" s="246"/>
      <c r="AG57" s="246"/>
      <c r="AH57" s="246"/>
      <c r="AI57" s="246"/>
      <c r="AJ57" s="246"/>
      <c r="AK57" s="246"/>
      <c r="AL57" s="246"/>
      <c r="AM57" s="246"/>
      <c r="AN57" s="246"/>
      <c r="AO57" s="246"/>
      <c r="AP57" s="246"/>
      <c r="AQ57" s="246"/>
      <c r="AR57" s="246"/>
      <c r="AS57" s="246"/>
      <c r="AT57" s="246"/>
      <c r="AU57" s="246"/>
      <c r="AV57" s="246"/>
      <c r="AW57" s="246"/>
      <c r="AX57" s="246"/>
      <c r="AY57" s="246"/>
      <c r="AZ57" s="246"/>
      <c r="BA57" s="246"/>
      <c r="BB57" s="246"/>
      <c r="BC57" s="246"/>
      <c r="BD57" s="246"/>
      <c r="BE57" s="246"/>
      <c r="BF57" s="246"/>
      <c r="BG57" s="246"/>
      <c r="BH57" s="246"/>
      <c r="BI57" s="246"/>
      <c r="BJ57" s="246"/>
      <c r="BK57" s="246"/>
      <c r="BL57" s="246"/>
      <c r="BM57" s="246"/>
      <c r="BN57" s="246"/>
      <c r="BO57" s="246"/>
      <c r="BP57" s="246"/>
      <c r="BQ57" s="246"/>
      <c r="BR57" s="246"/>
      <c r="BS57" s="246"/>
      <c r="BT57" s="246"/>
      <c r="BU57" s="246"/>
      <c r="BV57" s="246"/>
      <c r="BW57" s="246"/>
      <c r="BX57" s="246"/>
      <c r="BY57" s="246"/>
      <c r="BZ57" s="246"/>
      <c r="CA57" s="246"/>
      <c r="CB57" s="246"/>
      <c r="CC57" s="246"/>
      <c r="CD57" s="246"/>
      <c r="CE57" s="246"/>
      <c r="CF57" s="246"/>
      <c r="CG57" s="246"/>
      <c r="CH57" s="246"/>
      <c r="CI57" s="246"/>
      <c r="CJ57" s="246"/>
      <c r="CK57" s="246"/>
      <c r="CL57" s="246"/>
      <c r="CM57" s="246"/>
      <c r="CN57" s="246"/>
      <c r="CO57" s="246"/>
      <c r="CP57" s="246"/>
      <c r="CQ57" s="246"/>
      <c r="CR57" s="246"/>
      <c r="CS57" s="246"/>
      <c r="CT57" s="246"/>
      <c r="CU57" s="246"/>
      <c r="CV57" s="246"/>
      <c r="CW57" s="246"/>
      <c r="CX57" s="246"/>
      <c r="CY57" s="246"/>
      <c r="CZ57" s="246"/>
      <c r="DA57" s="246"/>
      <c r="DB57" s="246"/>
      <c r="DC57" s="246"/>
      <c r="DD57" s="246"/>
      <c r="DE57" s="246"/>
      <c r="DF57" s="246"/>
    </row>
    <row r="58" spans="1:110" ht="30" x14ac:dyDescent="0.25">
      <c r="A58" s="17">
        <f t="shared" si="0"/>
        <v>49</v>
      </c>
      <c r="B58" s="144" t="s">
        <v>232</v>
      </c>
      <c r="C58" s="246"/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6"/>
      <c r="AK58" s="246"/>
      <c r="AL58" s="246"/>
      <c r="AM58" s="246"/>
      <c r="AN58" s="246"/>
      <c r="AO58" s="246"/>
      <c r="AP58" s="246"/>
      <c r="AQ58" s="246"/>
      <c r="AR58" s="246"/>
      <c r="AS58" s="246"/>
      <c r="AT58" s="246"/>
      <c r="AU58" s="246"/>
      <c r="AV58" s="246"/>
      <c r="AW58" s="246"/>
      <c r="AX58" s="246"/>
      <c r="AY58" s="246"/>
      <c r="AZ58" s="246"/>
      <c r="BA58" s="246"/>
      <c r="BB58" s="246"/>
      <c r="BC58" s="246"/>
      <c r="BD58" s="246"/>
      <c r="BE58" s="246"/>
      <c r="BF58" s="246"/>
      <c r="BG58" s="246"/>
      <c r="BH58" s="246"/>
      <c r="BI58" s="246"/>
      <c r="BJ58" s="246"/>
      <c r="BK58" s="246"/>
      <c r="BL58" s="246"/>
      <c r="BM58" s="246"/>
      <c r="BN58" s="246"/>
      <c r="BO58" s="246"/>
      <c r="BP58" s="246"/>
      <c r="BQ58" s="246"/>
      <c r="BR58" s="246"/>
      <c r="BS58" s="246"/>
      <c r="BT58" s="246"/>
      <c r="BU58" s="246"/>
      <c r="BV58" s="246"/>
      <c r="BW58" s="246"/>
      <c r="BX58" s="246"/>
      <c r="BY58" s="246"/>
      <c r="BZ58" s="246"/>
      <c r="CA58" s="246"/>
      <c r="CB58" s="246"/>
      <c r="CC58" s="246"/>
      <c r="CD58" s="246"/>
      <c r="CE58" s="246"/>
      <c r="CF58" s="246"/>
      <c r="CG58" s="246"/>
      <c r="CH58" s="246"/>
      <c r="CI58" s="246"/>
      <c r="CJ58" s="246"/>
      <c r="CK58" s="246"/>
      <c r="CL58" s="246"/>
      <c r="CM58" s="246"/>
      <c r="CN58" s="246"/>
      <c r="CO58" s="246"/>
      <c r="CP58" s="246"/>
      <c r="CQ58" s="246"/>
      <c r="CR58" s="246"/>
      <c r="CS58" s="246"/>
      <c r="CT58" s="246"/>
      <c r="CU58" s="246"/>
      <c r="CV58" s="246"/>
      <c r="CW58" s="246"/>
      <c r="CX58" s="246"/>
      <c r="CY58" s="246"/>
      <c r="CZ58" s="246"/>
      <c r="DA58" s="246"/>
      <c r="DB58" s="246"/>
      <c r="DC58" s="246"/>
      <c r="DD58" s="246"/>
      <c r="DE58" s="246"/>
      <c r="DF58" s="246"/>
    </row>
    <row r="59" spans="1:110" ht="30" x14ac:dyDescent="0.25">
      <c r="A59" s="17">
        <f t="shared" si="0"/>
        <v>50</v>
      </c>
      <c r="B59" s="144" t="s">
        <v>233</v>
      </c>
      <c r="C59" s="246"/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  <c r="R59" s="246"/>
      <c r="S59" s="246"/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246"/>
      <c r="AE59" s="246"/>
      <c r="AF59" s="246"/>
      <c r="AG59" s="246"/>
      <c r="AH59" s="246"/>
      <c r="AI59" s="246"/>
      <c r="AJ59" s="246"/>
      <c r="AK59" s="246"/>
      <c r="AL59" s="246"/>
      <c r="AM59" s="246"/>
      <c r="AN59" s="246"/>
      <c r="AO59" s="246"/>
      <c r="AP59" s="246"/>
      <c r="AQ59" s="246"/>
      <c r="AR59" s="246"/>
      <c r="AS59" s="246"/>
      <c r="AT59" s="246"/>
      <c r="AU59" s="246"/>
      <c r="AV59" s="246"/>
      <c r="AW59" s="246"/>
      <c r="AX59" s="246"/>
      <c r="AY59" s="246"/>
      <c r="AZ59" s="246"/>
      <c r="BA59" s="246"/>
      <c r="BB59" s="246"/>
      <c r="BC59" s="246"/>
      <c r="BD59" s="246"/>
      <c r="BE59" s="246"/>
      <c r="BF59" s="246"/>
      <c r="BG59" s="246"/>
      <c r="BH59" s="246"/>
      <c r="BI59" s="246"/>
      <c r="BJ59" s="246"/>
      <c r="BK59" s="246"/>
      <c r="BL59" s="246"/>
      <c r="BM59" s="246"/>
      <c r="BN59" s="246"/>
      <c r="BO59" s="246"/>
      <c r="BP59" s="246"/>
      <c r="BQ59" s="246"/>
      <c r="BR59" s="246"/>
      <c r="BS59" s="246"/>
      <c r="BT59" s="246"/>
      <c r="BU59" s="246"/>
      <c r="BV59" s="246"/>
      <c r="BW59" s="246"/>
      <c r="BX59" s="246"/>
      <c r="BY59" s="246"/>
      <c r="BZ59" s="246"/>
      <c r="CA59" s="246"/>
      <c r="CB59" s="246"/>
      <c r="CC59" s="246"/>
      <c r="CD59" s="246"/>
      <c r="CE59" s="246"/>
      <c r="CF59" s="246"/>
      <c r="CG59" s="246"/>
      <c r="CH59" s="246"/>
      <c r="CI59" s="246"/>
      <c r="CJ59" s="246"/>
      <c r="CK59" s="246"/>
      <c r="CL59" s="246"/>
      <c r="CM59" s="246"/>
      <c r="CN59" s="246"/>
      <c r="CO59" s="246"/>
      <c r="CP59" s="246"/>
      <c r="CQ59" s="246"/>
      <c r="CR59" s="246"/>
      <c r="CS59" s="246"/>
      <c r="CT59" s="246"/>
      <c r="CU59" s="246"/>
      <c r="CV59" s="246"/>
      <c r="CW59" s="246"/>
      <c r="CX59" s="246"/>
      <c r="CY59" s="246"/>
      <c r="CZ59" s="246"/>
      <c r="DA59" s="246"/>
      <c r="DB59" s="246"/>
      <c r="DC59" s="246"/>
      <c r="DD59" s="246"/>
      <c r="DE59" s="246"/>
      <c r="DF59" s="246"/>
    </row>
    <row r="60" spans="1:110" s="32" customFormat="1" ht="45" x14ac:dyDescent="0.25">
      <c r="A60" s="17">
        <v>53</v>
      </c>
      <c r="B60" s="143" t="s">
        <v>237</v>
      </c>
      <c r="C60" s="240"/>
      <c r="D60" s="174">
        <v>425</v>
      </c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246"/>
      <c r="AE60" s="246"/>
      <c r="AF60" s="246"/>
      <c r="AG60" s="246"/>
      <c r="AH60" s="246"/>
      <c r="AI60" s="246"/>
      <c r="AJ60" s="246"/>
      <c r="AK60" s="246"/>
      <c r="AL60" s="246"/>
      <c r="AM60" s="246"/>
      <c r="AN60" s="246"/>
      <c r="AO60" s="246"/>
      <c r="AP60" s="246"/>
      <c r="AQ60" s="246"/>
      <c r="AR60" s="246"/>
      <c r="AS60" s="246"/>
      <c r="AT60" s="246"/>
      <c r="AU60" s="246"/>
      <c r="AV60" s="246"/>
      <c r="AW60" s="246"/>
      <c r="AX60" s="246"/>
      <c r="AY60" s="246"/>
      <c r="AZ60" s="246"/>
      <c r="BA60" s="246"/>
      <c r="BB60" s="246"/>
      <c r="BC60" s="246"/>
      <c r="BD60" s="246"/>
      <c r="BE60" s="246"/>
      <c r="BF60" s="246"/>
      <c r="BG60" s="246"/>
      <c r="BH60" s="246"/>
      <c r="BI60" s="246"/>
      <c r="BJ60" s="246"/>
      <c r="BK60" s="246"/>
      <c r="BL60" s="246"/>
      <c r="BM60" s="246"/>
      <c r="BN60" s="246"/>
      <c r="BO60" s="246"/>
      <c r="BP60" s="246"/>
      <c r="BQ60" s="246"/>
      <c r="BR60" s="246"/>
      <c r="BS60" s="246"/>
      <c r="BT60" s="246"/>
      <c r="BU60" s="246"/>
      <c r="BV60" s="246"/>
      <c r="BW60" s="246"/>
      <c r="BX60" s="246"/>
      <c r="BY60" s="246"/>
      <c r="BZ60" s="246"/>
      <c r="CA60" s="246"/>
      <c r="CB60" s="246"/>
      <c r="CC60" s="246"/>
      <c r="CD60" s="246"/>
      <c r="CE60" s="246"/>
      <c r="CF60" s="246"/>
      <c r="CG60" s="246"/>
      <c r="CH60" s="246"/>
      <c r="CI60" s="246"/>
      <c r="CJ60" s="246"/>
      <c r="CK60" s="246"/>
      <c r="CL60" s="246"/>
      <c r="CM60" s="246"/>
      <c r="CN60" s="246"/>
      <c r="CO60" s="246"/>
      <c r="CP60" s="246"/>
      <c r="CQ60" s="246"/>
      <c r="CR60" s="246"/>
      <c r="CS60" s="246"/>
      <c r="CT60" s="246"/>
      <c r="CU60" s="246"/>
      <c r="CV60" s="246"/>
      <c r="CW60" s="246"/>
      <c r="CX60" s="246"/>
      <c r="CY60" s="246"/>
      <c r="CZ60" s="246"/>
      <c r="DA60" s="246"/>
      <c r="DB60" s="246"/>
      <c r="DC60" s="246"/>
      <c r="DD60" s="246"/>
      <c r="DE60" s="246"/>
      <c r="DF60" s="246"/>
    </row>
    <row r="61" spans="1:110" x14ac:dyDescent="0.25">
      <c r="A61" s="140"/>
      <c r="B61" s="136" t="s">
        <v>234</v>
      </c>
      <c r="C61" s="257">
        <f t="shared" ref="C61:BN61" si="3">SUM(C25:C60)</f>
        <v>190527</v>
      </c>
      <c r="D61" s="257">
        <f t="shared" si="3"/>
        <v>239977</v>
      </c>
      <c r="E61" s="257">
        <f t="shared" si="3"/>
        <v>178758</v>
      </c>
      <c r="F61" s="257">
        <f t="shared" si="3"/>
        <v>226146</v>
      </c>
      <c r="G61" s="257">
        <f t="shared" si="3"/>
        <v>37</v>
      </c>
      <c r="H61" s="257">
        <f t="shared" si="3"/>
        <v>49</v>
      </c>
      <c r="I61" s="257">
        <f t="shared" si="3"/>
        <v>31</v>
      </c>
      <c r="J61" s="257">
        <f t="shared" si="3"/>
        <v>31</v>
      </c>
      <c r="K61" s="257">
        <f t="shared" si="3"/>
        <v>13</v>
      </c>
      <c r="L61" s="257">
        <f t="shared" si="3"/>
        <v>13</v>
      </c>
      <c r="M61" s="257">
        <f t="shared" si="3"/>
        <v>0</v>
      </c>
      <c r="N61" s="257">
        <f t="shared" si="3"/>
        <v>4</v>
      </c>
      <c r="O61" s="257">
        <f t="shared" si="3"/>
        <v>0</v>
      </c>
      <c r="P61" s="257">
        <f t="shared" si="3"/>
        <v>0</v>
      </c>
      <c r="Q61" s="257">
        <f t="shared" si="3"/>
        <v>1</v>
      </c>
      <c r="R61" s="257">
        <f t="shared" si="3"/>
        <v>1</v>
      </c>
      <c r="S61" s="257">
        <f t="shared" si="3"/>
        <v>0</v>
      </c>
      <c r="T61" s="257">
        <f t="shared" si="3"/>
        <v>0</v>
      </c>
      <c r="U61" s="257">
        <f t="shared" si="3"/>
        <v>0</v>
      </c>
      <c r="V61" s="257">
        <f t="shared" si="3"/>
        <v>0</v>
      </c>
      <c r="W61" s="257">
        <f t="shared" si="3"/>
        <v>0</v>
      </c>
      <c r="X61" s="257">
        <f t="shared" si="3"/>
        <v>0</v>
      </c>
      <c r="Y61" s="257">
        <f t="shared" si="3"/>
        <v>0</v>
      </c>
      <c r="Z61" s="257">
        <f t="shared" si="3"/>
        <v>0</v>
      </c>
      <c r="AA61" s="257">
        <f t="shared" si="3"/>
        <v>0</v>
      </c>
      <c r="AB61" s="257">
        <f t="shared" si="3"/>
        <v>0</v>
      </c>
      <c r="AC61" s="257">
        <f t="shared" si="3"/>
        <v>0</v>
      </c>
      <c r="AD61" s="257">
        <f t="shared" si="3"/>
        <v>0</v>
      </c>
      <c r="AE61" s="257">
        <f t="shared" si="3"/>
        <v>0</v>
      </c>
      <c r="AF61" s="257">
        <f t="shared" si="3"/>
        <v>0</v>
      </c>
      <c r="AG61" s="257">
        <f t="shared" si="3"/>
        <v>0</v>
      </c>
      <c r="AH61" s="257">
        <f t="shared" si="3"/>
        <v>1</v>
      </c>
      <c r="AI61" s="257">
        <f t="shared" si="3"/>
        <v>0</v>
      </c>
      <c r="AJ61" s="257">
        <f t="shared" si="3"/>
        <v>0</v>
      </c>
      <c r="AK61" s="257">
        <f t="shared" si="3"/>
        <v>0</v>
      </c>
      <c r="AL61" s="257">
        <f t="shared" si="3"/>
        <v>0</v>
      </c>
      <c r="AM61" s="257">
        <f t="shared" si="3"/>
        <v>1</v>
      </c>
      <c r="AN61" s="257">
        <f t="shared" si="3"/>
        <v>0</v>
      </c>
      <c r="AO61" s="257">
        <f t="shared" si="3"/>
        <v>0</v>
      </c>
      <c r="AP61" s="257">
        <f t="shared" si="3"/>
        <v>1</v>
      </c>
      <c r="AQ61" s="257">
        <f t="shared" si="3"/>
        <v>0</v>
      </c>
      <c r="AR61" s="257">
        <f t="shared" si="3"/>
        <v>0</v>
      </c>
      <c r="AS61" s="257">
        <f t="shared" si="3"/>
        <v>0</v>
      </c>
      <c r="AT61" s="257">
        <f t="shared" si="3"/>
        <v>0</v>
      </c>
      <c r="AU61" s="257">
        <f t="shared" si="3"/>
        <v>0</v>
      </c>
      <c r="AV61" s="257">
        <f t="shared" si="3"/>
        <v>3</v>
      </c>
      <c r="AW61" s="257">
        <f t="shared" si="3"/>
        <v>3</v>
      </c>
      <c r="AX61" s="257">
        <f t="shared" si="3"/>
        <v>0</v>
      </c>
      <c r="AY61" s="257">
        <f t="shared" si="3"/>
        <v>0</v>
      </c>
      <c r="AZ61" s="257">
        <f t="shared" si="3"/>
        <v>1</v>
      </c>
      <c r="BA61" s="257">
        <f t="shared" si="3"/>
        <v>0</v>
      </c>
      <c r="BB61" s="257">
        <f t="shared" si="3"/>
        <v>0</v>
      </c>
      <c r="BC61" s="257">
        <f t="shared" si="3"/>
        <v>0</v>
      </c>
      <c r="BD61" s="257">
        <f t="shared" si="3"/>
        <v>1</v>
      </c>
      <c r="BE61" s="257">
        <f t="shared" si="3"/>
        <v>2</v>
      </c>
      <c r="BF61" s="257">
        <f t="shared" si="3"/>
        <v>1</v>
      </c>
      <c r="BG61" s="257">
        <f t="shared" si="3"/>
        <v>0</v>
      </c>
      <c r="BH61" s="257">
        <f t="shared" si="3"/>
        <v>0</v>
      </c>
      <c r="BI61" s="257">
        <f t="shared" si="3"/>
        <v>0</v>
      </c>
      <c r="BJ61" s="257">
        <f t="shared" si="3"/>
        <v>0</v>
      </c>
      <c r="BK61" s="257">
        <f t="shared" si="3"/>
        <v>0</v>
      </c>
      <c r="BL61" s="257">
        <f t="shared" si="3"/>
        <v>1</v>
      </c>
      <c r="BM61" s="257">
        <f t="shared" si="3"/>
        <v>0</v>
      </c>
      <c r="BN61" s="257">
        <f t="shared" si="3"/>
        <v>0</v>
      </c>
      <c r="BO61" s="257">
        <f t="shared" ref="BO61:CJ61" si="4">SUM(BO25:BO60)</f>
        <v>0</v>
      </c>
      <c r="BP61" s="257">
        <f t="shared" si="4"/>
        <v>0</v>
      </c>
      <c r="BQ61" s="257">
        <f t="shared" si="4"/>
        <v>0</v>
      </c>
      <c r="BR61" s="257">
        <f t="shared" si="4"/>
        <v>0</v>
      </c>
      <c r="BS61" s="257">
        <f t="shared" si="4"/>
        <v>1</v>
      </c>
      <c r="BT61" s="257">
        <f t="shared" si="4"/>
        <v>5</v>
      </c>
      <c r="BU61" s="257">
        <f t="shared" si="4"/>
        <v>2</v>
      </c>
      <c r="BV61" s="257">
        <f t="shared" si="4"/>
        <v>0</v>
      </c>
      <c r="BW61" s="257">
        <f t="shared" si="4"/>
        <v>1</v>
      </c>
      <c r="BX61" s="257">
        <f t="shared" si="4"/>
        <v>0</v>
      </c>
      <c r="BY61" s="257">
        <f t="shared" si="4"/>
        <v>0</v>
      </c>
      <c r="BZ61" s="257">
        <f t="shared" si="4"/>
        <v>0</v>
      </c>
      <c r="CA61" s="257">
        <f t="shared" si="4"/>
        <v>4</v>
      </c>
      <c r="CB61" s="257">
        <f t="shared" si="4"/>
        <v>7</v>
      </c>
      <c r="CC61" s="257">
        <f t="shared" si="4"/>
        <v>0</v>
      </c>
      <c r="CD61" s="257">
        <f t="shared" si="4"/>
        <v>4</v>
      </c>
      <c r="CE61" s="257">
        <f t="shared" si="4"/>
        <v>1</v>
      </c>
      <c r="CF61" s="257">
        <f t="shared" si="4"/>
        <v>1</v>
      </c>
      <c r="CG61" s="257">
        <f t="shared" si="4"/>
        <v>0</v>
      </c>
      <c r="CH61" s="257">
        <f t="shared" si="4"/>
        <v>0</v>
      </c>
      <c r="CI61" s="257">
        <f t="shared" si="4"/>
        <v>6</v>
      </c>
      <c r="CJ61" s="257">
        <f t="shared" si="4"/>
        <v>6</v>
      </c>
      <c r="CK61" s="257">
        <f>SUM(CK25:CK60)</f>
        <v>1</v>
      </c>
      <c r="CL61" s="257">
        <f t="shared" ref="CL61:DF61" si="5">SUM(CL25:CL60)</f>
        <v>6</v>
      </c>
      <c r="CM61" s="257">
        <f t="shared" si="5"/>
        <v>1</v>
      </c>
      <c r="CN61" s="257">
        <f t="shared" si="5"/>
        <v>1</v>
      </c>
      <c r="CO61" s="257">
        <f t="shared" si="5"/>
        <v>0</v>
      </c>
      <c r="CP61" s="257">
        <f t="shared" si="5"/>
        <v>0</v>
      </c>
      <c r="CQ61" s="257">
        <f t="shared" si="5"/>
        <v>12</v>
      </c>
      <c r="CR61" s="257">
        <f t="shared" si="5"/>
        <v>9</v>
      </c>
      <c r="CS61" s="257">
        <f t="shared" si="5"/>
        <v>12</v>
      </c>
      <c r="CT61" s="257">
        <f t="shared" si="5"/>
        <v>8</v>
      </c>
      <c r="CU61" s="257">
        <f t="shared" si="5"/>
        <v>3</v>
      </c>
      <c r="CV61" s="257">
        <f t="shared" si="5"/>
        <v>7</v>
      </c>
      <c r="CW61" s="257">
        <f t="shared" si="5"/>
        <v>0</v>
      </c>
      <c r="CX61" s="257">
        <f t="shared" si="5"/>
        <v>0</v>
      </c>
      <c r="CY61" s="257">
        <f t="shared" si="5"/>
        <v>13</v>
      </c>
      <c r="CZ61" s="257">
        <f t="shared" si="5"/>
        <v>16</v>
      </c>
      <c r="DA61" s="257">
        <f t="shared" si="5"/>
        <v>11</v>
      </c>
      <c r="DB61" s="257">
        <f t="shared" si="5"/>
        <v>10</v>
      </c>
      <c r="DC61" s="257">
        <f t="shared" si="5"/>
        <v>7</v>
      </c>
      <c r="DD61" s="257">
        <f t="shared" si="5"/>
        <v>5</v>
      </c>
      <c r="DE61" s="257">
        <f t="shared" si="5"/>
        <v>1</v>
      </c>
      <c r="DF61" s="257">
        <f t="shared" si="5"/>
        <v>3</v>
      </c>
    </row>
    <row r="62" spans="1:110" x14ac:dyDescent="0.25">
      <c r="A62" s="141"/>
      <c r="B62" s="137" t="s">
        <v>235</v>
      </c>
      <c r="C62" s="188">
        <f>C61+C24</f>
        <v>643984</v>
      </c>
      <c r="D62" s="188">
        <f t="shared" ref="D62:BO62" si="6">D61+D24</f>
        <v>646873</v>
      </c>
      <c r="E62" s="188">
        <f t="shared" si="6"/>
        <v>632215</v>
      </c>
      <c r="F62" s="188">
        <f t="shared" si="6"/>
        <v>633042</v>
      </c>
      <c r="G62" s="188">
        <f t="shared" si="6"/>
        <v>163</v>
      </c>
      <c r="H62" s="188">
        <f t="shared" si="6"/>
        <v>154</v>
      </c>
      <c r="I62" s="188">
        <f t="shared" si="6"/>
        <v>188</v>
      </c>
      <c r="J62" s="188">
        <f t="shared" si="6"/>
        <v>206</v>
      </c>
      <c r="K62" s="188">
        <f t="shared" si="6"/>
        <v>29</v>
      </c>
      <c r="L62" s="188">
        <f t="shared" si="6"/>
        <v>30</v>
      </c>
      <c r="M62" s="188">
        <f t="shared" si="6"/>
        <v>14</v>
      </c>
      <c r="N62" s="188">
        <f t="shared" si="6"/>
        <v>20</v>
      </c>
      <c r="O62" s="188">
        <f t="shared" si="6"/>
        <v>1</v>
      </c>
      <c r="P62" s="188">
        <f t="shared" si="6"/>
        <v>7</v>
      </c>
      <c r="Q62" s="188">
        <f t="shared" si="6"/>
        <v>4</v>
      </c>
      <c r="R62" s="188">
        <f t="shared" si="6"/>
        <v>9</v>
      </c>
      <c r="S62" s="188">
        <f t="shared" si="6"/>
        <v>1</v>
      </c>
      <c r="T62" s="188">
        <f t="shared" si="6"/>
        <v>0</v>
      </c>
      <c r="U62" s="188">
        <f t="shared" si="6"/>
        <v>0</v>
      </c>
      <c r="V62" s="188">
        <f t="shared" si="6"/>
        <v>0</v>
      </c>
      <c r="W62" s="188">
        <f t="shared" si="6"/>
        <v>0</v>
      </c>
      <c r="X62" s="188">
        <f t="shared" si="6"/>
        <v>2</v>
      </c>
      <c r="Y62" s="188">
        <f t="shared" si="6"/>
        <v>0</v>
      </c>
      <c r="Z62" s="188">
        <f t="shared" si="6"/>
        <v>1</v>
      </c>
      <c r="AA62" s="188">
        <f t="shared" si="6"/>
        <v>0</v>
      </c>
      <c r="AB62" s="188">
        <f t="shared" si="6"/>
        <v>0</v>
      </c>
      <c r="AC62" s="188">
        <f t="shared" si="6"/>
        <v>0</v>
      </c>
      <c r="AD62" s="188">
        <f t="shared" si="6"/>
        <v>1</v>
      </c>
      <c r="AE62" s="188">
        <f t="shared" si="6"/>
        <v>0</v>
      </c>
      <c r="AF62" s="188">
        <f t="shared" si="6"/>
        <v>0</v>
      </c>
      <c r="AG62" s="188">
        <f t="shared" si="6"/>
        <v>1</v>
      </c>
      <c r="AH62" s="188">
        <f t="shared" si="6"/>
        <v>3</v>
      </c>
      <c r="AI62" s="188">
        <f t="shared" si="6"/>
        <v>0</v>
      </c>
      <c r="AJ62" s="188">
        <f t="shared" si="6"/>
        <v>0</v>
      </c>
      <c r="AK62" s="188">
        <f t="shared" si="6"/>
        <v>0</v>
      </c>
      <c r="AL62" s="188">
        <f t="shared" si="6"/>
        <v>0</v>
      </c>
      <c r="AM62" s="188">
        <f t="shared" si="6"/>
        <v>6</v>
      </c>
      <c r="AN62" s="188">
        <f t="shared" si="6"/>
        <v>4</v>
      </c>
      <c r="AO62" s="188">
        <f t="shared" si="6"/>
        <v>2</v>
      </c>
      <c r="AP62" s="188">
        <f t="shared" si="6"/>
        <v>15</v>
      </c>
      <c r="AQ62" s="188">
        <f t="shared" si="6"/>
        <v>0</v>
      </c>
      <c r="AR62" s="188">
        <f t="shared" si="6"/>
        <v>0</v>
      </c>
      <c r="AS62" s="188">
        <f t="shared" si="6"/>
        <v>0</v>
      </c>
      <c r="AT62" s="188">
        <f t="shared" si="6"/>
        <v>0</v>
      </c>
      <c r="AU62" s="188">
        <f t="shared" si="6"/>
        <v>13</v>
      </c>
      <c r="AV62" s="188">
        <f t="shared" si="6"/>
        <v>12</v>
      </c>
      <c r="AW62" s="188">
        <f t="shared" si="6"/>
        <v>13</v>
      </c>
      <c r="AX62" s="188">
        <f t="shared" si="6"/>
        <v>4</v>
      </c>
      <c r="AY62" s="188">
        <f t="shared" si="6"/>
        <v>2</v>
      </c>
      <c r="AZ62" s="188">
        <f t="shared" si="6"/>
        <v>2</v>
      </c>
      <c r="BA62" s="188">
        <f t="shared" si="6"/>
        <v>0</v>
      </c>
      <c r="BB62" s="188">
        <f t="shared" si="6"/>
        <v>0</v>
      </c>
      <c r="BC62" s="188">
        <f t="shared" si="6"/>
        <v>16</v>
      </c>
      <c r="BD62" s="188">
        <f t="shared" si="6"/>
        <v>6</v>
      </c>
      <c r="BE62" s="188">
        <f t="shared" si="6"/>
        <v>21</v>
      </c>
      <c r="BF62" s="188">
        <f t="shared" si="6"/>
        <v>16</v>
      </c>
      <c r="BG62" s="188">
        <f t="shared" si="6"/>
        <v>2</v>
      </c>
      <c r="BH62" s="188">
        <f t="shared" si="6"/>
        <v>0</v>
      </c>
      <c r="BI62" s="188">
        <f t="shared" si="6"/>
        <v>1</v>
      </c>
      <c r="BJ62" s="188">
        <f t="shared" si="6"/>
        <v>1</v>
      </c>
      <c r="BK62" s="188">
        <f t="shared" si="6"/>
        <v>6</v>
      </c>
      <c r="BL62" s="188">
        <f t="shared" si="6"/>
        <v>10</v>
      </c>
      <c r="BM62" s="188">
        <f t="shared" si="6"/>
        <v>14</v>
      </c>
      <c r="BN62" s="188">
        <f t="shared" si="6"/>
        <v>14</v>
      </c>
      <c r="BO62" s="188">
        <f t="shared" si="6"/>
        <v>2</v>
      </c>
      <c r="BP62" s="188">
        <f t="shared" ref="BP62:DF62" si="7">BP61+BP24</f>
        <v>2</v>
      </c>
      <c r="BQ62" s="188">
        <f t="shared" si="7"/>
        <v>0</v>
      </c>
      <c r="BR62" s="188">
        <f t="shared" si="7"/>
        <v>1</v>
      </c>
      <c r="BS62" s="188">
        <f t="shared" si="7"/>
        <v>7</v>
      </c>
      <c r="BT62" s="188">
        <f t="shared" si="7"/>
        <v>14</v>
      </c>
      <c r="BU62" s="188">
        <f t="shared" si="7"/>
        <v>22</v>
      </c>
      <c r="BV62" s="188">
        <f t="shared" si="7"/>
        <v>11</v>
      </c>
      <c r="BW62" s="188">
        <f t="shared" si="7"/>
        <v>1</v>
      </c>
      <c r="BX62" s="188">
        <f t="shared" si="7"/>
        <v>3</v>
      </c>
      <c r="BY62" s="188">
        <f t="shared" si="7"/>
        <v>3</v>
      </c>
      <c r="BZ62" s="188">
        <f t="shared" si="7"/>
        <v>2</v>
      </c>
      <c r="CA62" s="188">
        <f t="shared" si="7"/>
        <v>16</v>
      </c>
      <c r="CB62" s="188">
        <f t="shared" si="7"/>
        <v>13</v>
      </c>
      <c r="CC62" s="188">
        <f t="shared" si="7"/>
        <v>19</v>
      </c>
      <c r="CD62" s="188">
        <f t="shared" si="7"/>
        <v>26</v>
      </c>
      <c r="CE62" s="188">
        <f t="shared" si="7"/>
        <v>4</v>
      </c>
      <c r="CF62" s="188">
        <f t="shared" si="7"/>
        <v>1</v>
      </c>
      <c r="CG62" s="188">
        <f t="shared" si="7"/>
        <v>1</v>
      </c>
      <c r="CH62" s="188">
        <f t="shared" si="7"/>
        <v>1</v>
      </c>
      <c r="CI62" s="188">
        <f t="shared" si="7"/>
        <v>16</v>
      </c>
      <c r="CJ62" s="188">
        <f t="shared" si="7"/>
        <v>21</v>
      </c>
      <c r="CK62" s="188">
        <f t="shared" si="7"/>
        <v>22</v>
      </c>
      <c r="CL62" s="188">
        <f t="shared" si="7"/>
        <v>21</v>
      </c>
      <c r="CM62" s="188">
        <f t="shared" si="7"/>
        <v>3</v>
      </c>
      <c r="CN62" s="188">
        <f t="shared" si="7"/>
        <v>2</v>
      </c>
      <c r="CO62" s="188">
        <f t="shared" si="7"/>
        <v>3</v>
      </c>
      <c r="CP62" s="188">
        <f t="shared" si="7"/>
        <v>0</v>
      </c>
      <c r="CQ62" s="188">
        <f t="shared" si="7"/>
        <v>33</v>
      </c>
      <c r="CR62" s="188">
        <f t="shared" si="7"/>
        <v>21</v>
      </c>
      <c r="CS62" s="188">
        <f t="shared" si="7"/>
        <v>28</v>
      </c>
      <c r="CT62" s="188">
        <f t="shared" si="7"/>
        <v>32</v>
      </c>
      <c r="CU62" s="188">
        <f t="shared" si="7"/>
        <v>7</v>
      </c>
      <c r="CV62" s="188">
        <f t="shared" si="7"/>
        <v>10</v>
      </c>
      <c r="CW62" s="188">
        <f t="shared" si="7"/>
        <v>3</v>
      </c>
      <c r="CX62" s="188">
        <f t="shared" si="7"/>
        <v>5</v>
      </c>
      <c r="CY62" s="188">
        <f t="shared" si="7"/>
        <v>48</v>
      </c>
      <c r="CZ62" s="188">
        <f t="shared" si="7"/>
        <v>43</v>
      </c>
      <c r="DA62" s="188">
        <f t="shared" si="7"/>
        <v>44</v>
      </c>
      <c r="DB62" s="188">
        <f t="shared" si="7"/>
        <v>64</v>
      </c>
      <c r="DC62" s="188">
        <f t="shared" si="7"/>
        <v>10</v>
      </c>
      <c r="DD62" s="188">
        <f t="shared" si="7"/>
        <v>10</v>
      </c>
      <c r="DE62" s="188">
        <f t="shared" si="7"/>
        <v>4</v>
      </c>
      <c r="DF62" s="188">
        <f t="shared" si="7"/>
        <v>8</v>
      </c>
    </row>
    <row r="65" spans="1:2" x14ac:dyDescent="0.25">
      <c r="A65" s="8">
        <v>8</v>
      </c>
      <c r="B65" s="32" t="s">
        <v>246</v>
      </c>
    </row>
    <row r="66" spans="1:2" x14ac:dyDescent="0.25">
      <c r="B66" s="32" t="s">
        <v>247</v>
      </c>
    </row>
    <row r="67" spans="1:2" x14ac:dyDescent="0.25">
      <c r="B67" s="32" t="s">
        <v>248</v>
      </c>
    </row>
    <row r="68" spans="1:2" x14ac:dyDescent="0.25">
      <c r="B68" s="32" t="s">
        <v>249</v>
      </c>
    </row>
    <row r="69" spans="1:2" x14ac:dyDescent="0.25">
      <c r="B69" s="32" t="s">
        <v>250</v>
      </c>
    </row>
    <row r="70" spans="1:2" x14ac:dyDescent="0.25">
      <c r="A70" s="8">
        <v>13</v>
      </c>
      <c r="B70" s="153" t="s">
        <v>251</v>
      </c>
    </row>
    <row r="71" spans="1:2" x14ac:dyDescent="0.25">
      <c r="B71" s="32" t="s">
        <v>252</v>
      </c>
    </row>
    <row r="72" spans="1:2" x14ac:dyDescent="0.25">
      <c r="B72" s="32" t="s">
        <v>253</v>
      </c>
    </row>
    <row r="73" spans="1:2" x14ac:dyDescent="0.25">
      <c r="B73" s="32" t="s">
        <v>254</v>
      </c>
    </row>
    <row r="74" spans="1:2" x14ac:dyDescent="0.25">
      <c r="B74" s="32" t="s">
        <v>255</v>
      </c>
    </row>
    <row r="75" spans="1:2" x14ac:dyDescent="0.25">
      <c r="B75" s="32" t="s">
        <v>256</v>
      </c>
    </row>
    <row r="76" spans="1:2" x14ac:dyDescent="0.25">
      <c r="B76" s="32" t="s">
        <v>257</v>
      </c>
    </row>
    <row r="77" spans="1:2" x14ac:dyDescent="0.25">
      <c r="B77" s="153" t="s">
        <v>258</v>
      </c>
    </row>
    <row r="78" spans="1:2" x14ac:dyDescent="0.25">
      <c r="B78" s="32" t="s">
        <v>259</v>
      </c>
    </row>
    <row r="79" spans="1:2" x14ac:dyDescent="0.25">
      <c r="B79" s="32" t="s">
        <v>260</v>
      </c>
    </row>
    <row r="80" spans="1:2" x14ac:dyDescent="0.25">
      <c r="B80" s="32" t="s">
        <v>261</v>
      </c>
    </row>
    <row r="81" spans="1:3" x14ac:dyDescent="0.25">
      <c r="B81" s="32" t="s">
        <v>262</v>
      </c>
    </row>
    <row r="82" spans="1:3" x14ac:dyDescent="0.25">
      <c r="B82" s="32" t="s">
        <v>263</v>
      </c>
    </row>
    <row r="83" spans="1:3" x14ac:dyDescent="0.25">
      <c r="B83" s="32" t="s">
        <v>257</v>
      </c>
    </row>
    <row r="84" spans="1:3" x14ac:dyDescent="0.25">
      <c r="B84" s="32" t="s">
        <v>264</v>
      </c>
      <c r="C84" s="154"/>
    </row>
    <row r="85" spans="1:3" x14ac:dyDescent="0.25">
      <c r="B85" s="154" t="s">
        <v>265</v>
      </c>
      <c r="C85" s="154"/>
    </row>
    <row r="86" spans="1:3" x14ac:dyDescent="0.25">
      <c r="A86" s="8">
        <v>12</v>
      </c>
      <c r="B86" s="154" t="s">
        <v>266</v>
      </c>
      <c r="C86" s="154"/>
    </row>
    <row r="87" spans="1:3" x14ac:dyDescent="0.25">
      <c r="B87" s="154" t="s">
        <v>267</v>
      </c>
      <c r="C87" s="154"/>
    </row>
    <row r="88" spans="1:3" x14ac:dyDescent="0.25">
      <c r="A88" s="8">
        <v>16</v>
      </c>
      <c r="B88" s="32" t="s">
        <v>268</v>
      </c>
      <c r="C88" s="154"/>
    </row>
    <row r="89" spans="1:3" x14ac:dyDescent="0.25">
      <c r="A89" s="8">
        <v>17</v>
      </c>
      <c r="B89" s="32" t="s">
        <v>269</v>
      </c>
      <c r="C89" s="154"/>
    </row>
    <row r="90" spans="1:3" x14ac:dyDescent="0.25">
      <c r="B90" s="156" t="s">
        <v>270</v>
      </c>
      <c r="C90" s="154"/>
    </row>
    <row r="91" spans="1:3" x14ac:dyDescent="0.25">
      <c r="B91" s="156" t="s">
        <v>270</v>
      </c>
    </row>
    <row r="92" spans="1:3" x14ac:dyDescent="0.25">
      <c r="B92" s="156" t="s">
        <v>271</v>
      </c>
    </row>
    <row r="93" spans="1:3" x14ac:dyDescent="0.25">
      <c r="B93" s="156" t="s">
        <v>272</v>
      </c>
    </row>
    <row r="94" spans="1:3" x14ac:dyDescent="0.25">
      <c r="A94" s="8">
        <v>7</v>
      </c>
      <c r="B94" s="167" t="s">
        <v>273</v>
      </c>
    </row>
    <row r="95" spans="1:3" x14ac:dyDescent="0.25">
      <c r="B95" s="167" t="s">
        <v>274</v>
      </c>
    </row>
    <row r="96" spans="1:3" x14ac:dyDescent="0.25">
      <c r="A96" s="8">
        <v>24</v>
      </c>
      <c r="B96" s="179" t="s">
        <v>275</v>
      </c>
    </row>
    <row r="97" spans="1:2" x14ac:dyDescent="0.25">
      <c r="A97" s="8">
        <v>9</v>
      </c>
      <c r="B97" s="180" t="s">
        <v>277</v>
      </c>
    </row>
    <row r="98" spans="1:2" x14ac:dyDescent="0.25">
      <c r="B98" s="180" t="s">
        <v>278</v>
      </c>
    </row>
    <row r="99" spans="1:2" x14ac:dyDescent="0.25">
      <c r="A99" s="8">
        <v>28</v>
      </c>
      <c r="B99" s="187" t="s">
        <v>279</v>
      </c>
    </row>
    <row r="100" spans="1:2" x14ac:dyDescent="0.25">
      <c r="A100" s="8">
        <v>27</v>
      </c>
      <c r="B100" s="190" t="s">
        <v>280</v>
      </c>
    </row>
    <row r="101" spans="1:2" x14ac:dyDescent="0.25">
      <c r="A101" s="8">
        <v>4</v>
      </c>
      <c r="B101" s="193" t="s">
        <v>281</v>
      </c>
    </row>
    <row r="102" spans="1:2" x14ac:dyDescent="0.25">
      <c r="B102" s="193" t="s">
        <v>282</v>
      </c>
    </row>
    <row r="103" spans="1:2" x14ac:dyDescent="0.25">
      <c r="B103" s="156" t="s">
        <v>283</v>
      </c>
    </row>
    <row r="104" spans="1:2" x14ac:dyDescent="0.25">
      <c r="A104" s="8">
        <v>44</v>
      </c>
      <c r="B104" s="197" t="s">
        <v>285</v>
      </c>
    </row>
    <row r="105" spans="1:2" x14ac:dyDescent="0.25">
      <c r="B105" s="197" t="s">
        <v>286</v>
      </c>
    </row>
    <row r="106" spans="1:2" x14ac:dyDescent="0.25">
      <c r="B106" s="197" t="s">
        <v>287</v>
      </c>
    </row>
    <row r="107" spans="1:2" x14ac:dyDescent="0.25">
      <c r="A107" s="8">
        <v>6</v>
      </c>
      <c r="B107" s="199" t="s">
        <v>288</v>
      </c>
    </row>
    <row r="108" spans="1:2" x14ac:dyDescent="0.25">
      <c r="B108" s="200" t="s">
        <v>289</v>
      </c>
    </row>
    <row r="109" spans="1:2" x14ac:dyDescent="0.25">
      <c r="B109" s="200" t="s">
        <v>290</v>
      </c>
    </row>
    <row r="110" spans="1:2" x14ac:dyDescent="0.25">
      <c r="B110" s="199" t="s">
        <v>291</v>
      </c>
    </row>
    <row r="111" spans="1:2" x14ac:dyDescent="0.25">
      <c r="B111" s="199" t="s">
        <v>292</v>
      </c>
    </row>
    <row r="112" spans="1:2" x14ac:dyDescent="0.25">
      <c r="A112" s="8">
        <v>20</v>
      </c>
      <c r="B112" s="202" t="s">
        <v>293</v>
      </c>
    </row>
    <row r="113" spans="1:2" x14ac:dyDescent="0.25">
      <c r="A113" s="8">
        <v>46</v>
      </c>
      <c r="B113" s="206" t="s">
        <v>294</v>
      </c>
    </row>
    <row r="114" spans="1:2" x14ac:dyDescent="0.25">
      <c r="A114" s="8">
        <v>11</v>
      </c>
      <c r="B114" s="209" t="s">
        <v>295</v>
      </c>
    </row>
    <row r="115" spans="1:2" x14ac:dyDescent="0.25">
      <c r="A115" s="8">
        <v>19</v>
      </c>
      <c r="B115" s="219" t="s">
        <v>296</v>
      </c>
    </row>
    <row r="116" spans="1:2" x14ac:dyDescent="0.25">
      <c r="B116" s="218" t="s">
        <v>297</v>
      </c>
    </row>
    <row r="117" spans="1:2" x14ac:dyDescent="0.25">
      <c r="A117" s="8">
        <v>1</v>
      </c>
      <c r="B117" t="s">
        <v>300</v>
      </c>
    </row>
    <row r="118" spans="1:2" x14ac:dyDescent="0.25">
      <c r="B118" t="s">
        <v>301</v>
      </c>
    </row>
    <row r="119" spans="1:2" x14ac:dyDescent="0.25">
      <c r="B119" t="s">
        <v>302</v>
      </c>
    </row>
    <row r="120" spans="1:2" x14ac:dyDescent="0.25">
      <c r="B120" t="s">
        <v>303</v>
      </c>
    </row>
    <row r="121" spans="1:2" x14ac:dyDescent="0.25">
      <c r="B121" t="s">
        <v>304</v>
      </c>
    </row>
    <row r="122" spans="1:2" x14ac:dyDescent="0.25">
      <c r="B122" s="218" t="s">
        <v>305</v>
      </c>
    </row>
    <row r="123" spans="1:2" x14ac:dyDescent="0.25">
      <c r="B123" t="s">
        <v>306</v>
      </c>
    </row>
  </sheetData>
  <mergeCells count="97">
    <mergeCell ref="CY7:CZ7"/>
    <mergeCell ref="CY6:DB6"/>
    <mergeCell ref="CY5:DF5"/>
    <mergeCell ref="DA7:DB7"/>
    <mergeCell ref="DC7:DD7"/>
    <mergeCell ref="DC6:DF6"/>
    <mergeCell ref="DE7:DF7"/>
    <mergeCell ref="CQ7:CR7"/>
    <mergeCell ref="CQ6:CT6"/>
    <mergeCell ref="CQ5:CX5"/>
    <mergeCell ref="CS7:CT7"/>
    <mergeCell ref="CU7:CV7"/>
    <mergeCell ref="CU6:CX6"/>
    <mergeCell ref="CW7:CX7"/>
    <mergeCell ref="CI7:CJ7"/>
    <mergeCell ref="CI6:CL6"/>
    <mergeCell ref="CI5:CP5"/>
    <mergeCell ref="CK7:CL7"/>
    <mergeCell ref="CM7:CN7"/>
    <mergeCell ref="CM6:CP6"/>
    <mergeCell ref="CO7:CP7"/>
    <mergeCell ref="CA7:CB7"/>
    <mergeCell ref="CA6:CD6"/>
    <mergeCell ref="CA5:CH5"/>
    <mergeCell ref="CC7:CD7"/>
    <mergeCell ref="CE7:CF7"/>
    <mergeCell ref="CE6:CH6"/>
    <mergeCell ref="CG7:CH7"/>
    <mergeCell ref="BS7:BT7"/>
    <mergeCell ref="BS6:BV6"/>
    <mergeCell ref="BS5:BZ5"/>
    <mergeCell ref="BU7:BV7"/>
    <mergeCell ref="BW7:BX7"/>
    <mergeCell ref="BW6:BZ6"/>
    <mergeCell ref="BY7:BZ7"/>
    <mergeCell ref="BK7:BL7"/>
    <mergeCell ref="BK6:BN6"/>
    <mergeCell ref="BK5:BR5"/>
    <mergeCell ref="BM7:BN7"/>
    <mergeCell ref="BO7:BP7"/>
    <mergeCell ref="BO6:BR6"/>
    <mergeCell ref="BQ7:BR7"/>
    <mergeCell ref="BC7:BD7"/>
    <mergeCell ref="BC6:BF6"/>
    <mergeCell ref="BC5:BJ5"/>
    <mergeCell ref="BE7:BF7"/>
    <mergeCell ref="BG7:BH7"/>
    <mergeCell ref="BG6:BJ6"/>
    <mergeCell ref="BI7:BJ7"/>
    <mergeCell ref="AM5:AT5"/>
    <mergeCell ref="AQ7:AR7"/>
    <mergeCell ref="AQ6:AT6"/>
    <mergeCell ref="AS7:AT7"/>
    <mergeCell ref="AU7:AV7"/>
    <mergeCell ref="AU6:AX6"/>
    <mergeCell ref="AU5:BB5"/>
    <mergeCell ref="AW7:AX7"/>
    <mergeCell ref="AY7:AZ7"/>
    <mergeCell ref="AY6:BB6"/>
    <mergeCell ref="BA7:BB7"/>
    <mergeCell ref="AI7:AJ7"/>
    <mergeCell ref="AI6:AL6"/>
    <mergeCell ref="AK7:AL7"/>
    <mergeCell ref="AM7:AN7"/>
    <mergeCell ref="AM6:AP6"/>
    <mergeCell ref="O4:DF4"/>
    <mergeCell ref="Q7:R7"/>
    <mergeCell ref="S7:T7"/>
    <mergeCell ref="S6:V6"/>
    <mergeCell ref="U7:V7"/>
    <mergeCell ref="W7:X7"/>
    <mergeCell ref="W6:Z6"/>
    <mergeCell ref="W5:AD5"/>
    <mergeCell ref="Y7:Z7"/>
    <mergeCell ref="AA6:AD6"/>
    <mergeCell ref="AA7:AB7"/>
    <mergeCell ref="AC7:AD7"/>
    <mergeCell ref="AE7:AF7"/>
    <mergeCell ref="AE6:AH6"/>
    <mergeCell ref="AE5:AL5"/>
    <mergeCell ref="AG7:AH7"/>
    <mergeCell ref="H1:T1"/>
    <mergeCell ref="B3:AJ3"/>
    <mergeCell ref="B4:B8"/>
    <mergeCell ref="A4:A8"/>
    <mergeCell ref="C4:D7"/>
    <mergeCell ref="E4:F7"/>
    <mergeCell ref="G7:H7"/>
    <mergeCell ref="G6:J6"/>
    <mergeCell ref="G4:N5"/>
    <mergeCell ref="I7:J7"/>
    <mergeCell ref="K6:N6"/>
    <mergeCell ref="K7:L7"/>
    <mergeCell ref="M7:N7"/>
    <mergeCell ref="O7:P7"/>
    <mergeCell ref="O6:R6"/>
    <mergeCell ref="O5:V5"/>
  </mergeCells>
  <pageMargins left="0.70866141732283472" right="0.70866141732283472" top="0.74803149606299213" bottom="0.74803149606299213" header="0.31496062992125984" footer="0.31496062992125984"/>
  <pageSetup paperSize="8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1 информация о деятельности</vt:lpstr>
      <vt:lpstr>2 МТБ</vt:lpstr>
      <vt:lpstr>3 нуждаемость в спец-тах, воз</vt:lpstr>
      <vt:lpstr>4 данные о лечебной работе в МО</vt:lpstr>
      <vt:lpstr>5 терапия</vt:lpstr>
      <vt:lpstr>6 хирургия</vt:lpstr>
      <vt:lpstr>7 ортодонтия</vt:lpstr>
      <vt:lpstr>8 ортопедия</vt:lpstr>
      <vt:lpstr>9 онкопатология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Рецлова</dc:creator>
  <cp:lastModifiedBy>Рецлова Ю.А.</cp:lastModifiedBy>
  <cp:lastPrinted>2018-11-27T06:32:18Z</cp:lastPrinted>
  <dcterms:created xsi:type="dcterms:W3CDTF">2012-04-25T11:57:56Z</dcterms:created>
  <dcterms:modified xsi:type="dcterms:W3CDTF">2019-04-11T10:32:00Z</dcterms:modified>
</cp:coreProperties>
</file>