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120" yWindow="480" windowWidth="15480" windowHeight="10710" tabRatio="592" firstSheet="3" activeTab="9"/>
  </bookViews>
  <sheets>
    <sheet name="1 информация о деятельности" sheetId="20" r:id="rId1"/>
    <sheet name="2 МТБ" sheetId="2" r:id="rId2"/>
    <sheet name="3 Охват стоматологической помощ" sheetId="22" r:id="rId3"/>
    <sheet name="4 терапия и детство ОМС (кол-в)" sheetId="27" r:id="rId4"/>
    <sheet name="5 Кач терапия и детство ОМС" sheetId="28" r:id="rId5"/>
    <sheet name="6 хирургия" sheetId="16" r:id="rId6"/>
    <sheet name="7 ортодонтия" sheetId="19" r:id="rId7"/>
    <sheet name="8 ортопедия платная" sheetId="25" r:id="rId8"/>
    <sheet name="9 рентгенология" sheetId="23" r:id="rId9"/>
    <sheet name="10 онкопатология" sheetId="7" r:id="rId10"/>
  </sheets>
  <calcPr calcId="145621"/>
</workbook>
</file>

<file path=xl/calcChain.xml><?xml version="1.0" encoding="utf-8"?>
<calcChain xmlns="http://schemas.openxmlformats.org/spreadsheetml/2006/main">
  <c r="L61" i="7" l="1"/>
  <c r="H61" i="7"/>
  <c r="C24" i="27" l="1"/>
  <c r="C59" i="2"/>
  <c r="C24" i="2"/>
  <c r="C59" i="20"/>
  <c r="C58" i="20"/>
  <c r="C23" i="20"/>
  <c r="V17" i="19" l="1"/>
  <c r="L17" i="19"/>
  <c r="K17" i="19"/>
  <c r="Z15" i="27"/>
  <c r="Y15" i="27"/>
  <c r="P15" i="27"/>
  <c r="O15" i="27"/>
  <c r="AS14" i="22"/>
  <c r="AR14" i="22"/>
  <c r="AQ14" i="22"/>
  <c r="AN14" i="22"/>
  <c r="AM14" i="22"/>
  <c r="AL14" i="22"/>
  <c r="AK14" i="22"/>
  <c r="AD14" i="22"/>
  <c r="AP14" i="22" s="1"/>
  <c r="AC14" i="22"/>
  <c r="AO14" i="22" s="1"/>
  <c r="X14" i="22"/>
  <c r="W14" i="22"/>
  <c r="AI14" i="22" s="1"/>
  <c r="R14" i="22"/>
  <c r="AJ14" i="22" s="1"/>
  <c r="Q14" i="22"/>
  <c r="L14" i="22"/>
  <c r="K14" i="22"/>
  <c r="AR41" i="25" l="1"/>
  <c r="AQ41" i="25"/>
  <c r="AB41" i="25"/>
  <c r="AA41" i="25"/>
  <c r="L41" i="25"/>
  <c r="K41" i="25"/>
  <c r="Z39" i="27"/>
  <c r="Y39" i="27"/>
  <c r="AT38" i="22"/>
  <c r="AS38" i="22"/>
  <c r="AQ38" i="22"/>
  <c r="AN38" i="22"/>
  <c r="AM38" i="22"/>
  <c r="AL38" i="22"/>
  <c r="AK38" i="22"/>
  <c r="AD38" i="22"/>
  <c r="AJ38" i="22" s="1"/>
  <c r="AC38" i="22"/>
  <c r="AI38" i="22" s="1"/>
  <c r="AT49" i="22" l="1"/>
  <c r="AR49" i="22"/>
  <c r="AN49" i="22"/>
  <c r="AM49" i="22"/>
  <c r="AL49" i="22"/>
  <c r="AK49" i="22"/>
  <c r="AD49" i="22"/>
  <c r="AP49" i="22" s="1"/>
  <c r="AC49" i="22"/>
  <c r="X49" i="22"/>
  <c r="W49" i="22"/>
  <c r="AI49" i="22" s="1"/>
  <c r="R49" i="22"/>
  <c r="AJ49" i="22" s="1"/>
  <c r="Q49" i="22"/>
  <c r="L49" i="22"/>
  <c r="K49" i="22"/>
  <c r="AR18" i="25" l="1"/>
  <c r="AQ18" i="25"/>
  <c r="AB18" i="25"/>
  <c r="AA18" i="25"/>
  <c r="L18" i="25"/>
  <c r="K18" i="25"/>
  <c r="AT15" i="22"/>
  <c r="AS15" i="22"/>
  <c r="AR15" i="22"/>
  <c r="AQ15" i="22"/>
  <c r="AN15" i="22"/>
  <c r="AM15" i="22"/>
  <c r="AL15" i="22"/>
  <c r="AK15" i="22"/>
  <c r="AD15" i="22"/>
  <c r="AP15" i="22" s="1"/>
  <c r="AC15" i="22"/>
  <c r="AO15" i="22" s="1"/>
  <c r="X15" i="22"/>
  <c r="AJ15" i="22" s="1"/>
  <c r="W15" i="22"/>
  <c r="R15" i="22"/>
  <c r="Q15" i="22"/>
  <c r="AI15" i="22" s="1"/>
  <c r="L15" i="22"/>
  <c r="K15" i="22"/>
  <c r="AT40" i="22" l="1"/>
  <c r="AS40" i="22"/>
  <c r="AR40" i="22"/>
  <c r="AQ40" i="22"/>
  <c r="AN40" i="22"/>
  <c r="AM40" i="22"/>
  <c r="AL40" i="22"/>
  <c r="AK40" i="22"/>
  <c r="AD40" i="22"/>
  <c r="AC40" i="22"/>
  <c r="X40" i="22"/>
  <c r="W40" i="22"/>
  <c r="AI40" i="22" s="1"/>
  <c r="R40" i="22"/>
  <c r="AJ40" i="22" s="1"/>
  <c r="Q40" i="22"/>
  <c r="AR34" i="25" l="1"/>
  <c r="AQ34" i="25"/>
  <c r="AB34" i="25"/>
  <c r="AA34" i="25"/>
  <c r="L34" i="25"/>
  <c r="K34" i="25"/>
  <c r="V34" i="19"/>
  <c r="U34" i="19"/>
  <c r="L34" i="19"/>
  <c r="K34" i="19"/>
  <c r="Z32" i="27"/>
  <c r="Y32" i="27"/>
  <c r="P32" i="27"/>
  <c r="O32" i="27"/>
  <c r="AT31" i="22"/>
  <c r="AS31" i="22"/>
  <c r="AR31" i="22"/>
  <c r="AQ31" i="22"/>
  <c r="AN31" i="22"/>
  <c r="AM31" i="22"/>
  <c r="AL31" i="22"/>
  <c r="AK31" i="22"/>
  <c r="AD31" i="22"/>
  <c r="AP31" i="22" s="1"/>
  <c r="AC31" i="22"/>
  <c r="AO31" i="22" s="1"/>
  <c r="X31" i="22"/>
  <c r="AJ31" i="22" s="1"/>
  <c r="W31" i="22"/>
  <c r="R31" i="22"/>
  <c r="Q31" i="22"/>
  <c r="AI31" i="22" s="1"/>
  <c r="L31" i="22"/>
  <c r="K31" i="22"/>
  <c r="AS45" i="22" l="1"/>
  <c r="AQ45" i="22"/>
  <c r="AO45" i="22"/>
  <c r="AM45" i="22"/>
  <c r="AK45" i="22"/>
  <c r="AI45" i="22"/>
  <c r="AD45" i="22"/>
  <c r="X45" i="22"/>
  <c r="R45" i="22"/>
  <c r="L45" i="22"/>
  <c r="Q44" i="22" l="1"/>
  <c r="R44" i="22"/>
  <c r="AJ44" i="22" s="1"/>
  <c r="W44" i="22"/>
  <c r="X44" i="22"/>
  <c r="AC44" i="22"/>
  <c r="AD44" i="22"/>
  <c r="AI44" i="22"/>
  <c r="AK44" i="22"/>
  <c r="AL44" i="22"/>
  <c r="AM44" i="22"/>
  <c r="AN44" i="22"/>
  <c r="AS44" i="22"/>
  <c r="AT44" i="22"/>
  <c r="AT47" i="22" l="1"/>
  <c r="AS47" i="22"/>
  <c r="AR47" i="22"/>
  <c r="AQ47" i="22"/>
  <c r="AN47" i="22"/>
  <c r="AM47" i="22"/>
  <c r="AL47" i="22"/>
  <c r="AK47" i="22"/>
  <c r="AD47" i="22"/>
  <c r="AP47" i="22" s="1"/>
  <c r="AC47" i="22"/>
  <c r="AO47" i="22" s="1"/>
  <c r="X47" i="22"/>
  <c r="AJ47" i="22" s="1"/>
  <c r="W47" i="22"/>
  <c r="R47" i="22"/>
  <c r="Q47" i="22"/>
  <c r="AI47" i="22" s="1"/>
  <c r="L47" i="22"/>
  <c r="K47" i="22"/>
  <c r="N46" i="7" l="1"/>
  <c r="L46" i="7"/>
  <c r="K46" i="7"/>
  <c r="AD49" i="23"/>
  <c r="AC49" i="23"/>
  <c r="AB49" i="23"/>
  <c r="AA49" i="23"/>
  <c r="Z47" i="27"/>
  <c r="Y47" i="27"/>
  <c r="P47" i="27"/>
  <c r="O47" i="27"/>
  <c r="AP32" i="22"/>
  <c r="AP33" i="22"/>
  <c r="AP34" i="22"/>
  <c r="AP35" i="22"/>
  <c r="AP36" i="22"/>
  <c r="AT46" i="22"/>
  <c r="AS46" i="22"/>
  <c r="AR46" i="22"/>
  <c r="AQ46" i="22"/>
  <c r="AO46" i="22"/>
  <c r="AN46" i="22"/>
  <c r="AM46" i="22"/>
  <c r="AL46" i="22"/>
  <c r="AK46" i="22"/>
  <c r="AI46" i="22"/>
  <c r="AD46" i="22"/>
  <c r="AP46" i="22" s="1"/>
  <c r="X46" i="22"/>
  <c r="AJ46" i="22" s="1"/>
  <c r="N34" i="7" l="1"/>
  <c r="M34" i="7"/>
  <c r="K34" i="7"/>
  <c r="J34" i="7"/>
  <c r="I34" i="7"/>
  <c r="G34" i="7"/>
  <c r="Z35" i="27"/>
  <c r="Y35" i="27"/>
  <c r="P35" i="27"/>
  <c r="O35" i="27"/>
  <c r="AT34" i="22"/>
  <c r="AS34" i="22"/>
  <c r="AR34" i="22"/>
  <c r="AQ34" i="22"/>
  <c r="AO34" i="22"/>
  <c r="AN34" i="22"/>
  <c r="AM34" i="22"/>
  <c r="AL34" i="22"/>
  <c r="AK34" i="22"/>
  <c r="AJ34" i="22"/>
  <c r="AI34" i="22"/>
  <c r="X34" i="22"/>
  <c r="R34" i="22"/>
  <c r="L34" i="22"/>
  <c r="J48" i="7" l="1"/>
  <c r="J49" i="7"/>
  <c r="I48" i="7"/>
  <c r="H48" i="7"/>
  <c r="G48" i="7"/>
  <c r="T50" i="16"/>
  <c r="S50" i="16"/>
  <c r="P49" i="27"/>
  <c r="O49" i="27"/>
  <c r="AT48" i="22"/>
  <c r="AS48" i="22"/>
  <c r="AR48" i="22"/>
  <c r="AQ48" i="22"/>
  <c r="AO48" i="22"/>
  <c r="AN48" i="22"/>
  <c r="AM48" i="22"/>
  <c r="AL48" i="22"/>
  <c r="AK48" i="22"/>
  <c r="AJ48" i="22"/>
  <c r="AI48" i="22"/>
  <c r="AD48" i="22"/>
  <c r="AP48" i="22" s="1"/>
  <c r="P58" i="7" l="1"/>
  <c r="Q58" i="7"/>
  <c r="R58" i="7"/>
  <c r="S58" i="7"/>
  <c r="T58" i="7"/>
  <c r="U58" i="7"/>
  <c r="V58" i="7"/>
  <c r="W58" i="7"/>
  <c r="X58" i="7"/>
  <c r="Y58" i="7"/>
  <c r="Z58" i="7"/>
  <c r="AA58" i="7"/>
  <c r="AB58" i="7"/>
  <c r="AC58" i="7"/>
  <c r="AD58" i="7"/>
  <c r="AE58" i="7"/>
  <c r="AF58" i="7"/>
  <c r="AG58" i="7"/>
  <c r="AH58" i="7"/>
  <c r="AI58" i="7"/>
  <c r="AJ58" i="7"/>
  <c r="AK58" i="7"/>
  <c r="AL58" i="7"/>
  <c r="AM58" i="7"/>
  <c r="AN58" i="7"/>
  <c r="AO58" i="7"/>
  <c r="AP58" i="7"/>
  <c r="AQ58" i="7"/>
  <c r="AR58" i="7"/>
  <c r="AS58" i="7"/>
  <c r="AT58" i="7"/>
  <c r="AU58" i="7"/>
  <c r="AV58" i="7"/>
  <c r="AW58" i="7"/>
  <c r="AX58" i="7"/>
  <c r="AY58" i="7"/>
  <c r="AZ58" i="7"/>
  <c r="BA58" i="7"/>
  <c r="BB58" i="7"/>
  <c r="BC58" i="7"/>
  <c r="BD58" i="7"/>
  <c r="BE58" i="7"/>
  <c r="BF58" i="7"/>
  <c r="BG58" i="7"/>
  <c r="BH58" i="7"/>
  <c r="BI58" i="7"/>
  <c r="BJ58" i="7"/>
  <c r="BK58" i="7"/>
  <c r="BL58" i="7"/>
  <c r="BM58" i="7"/>
  <c r="BN58" i="7"/>
  <c r="BO58" i="7"/>
  <c r="BP58" i="7"/>
  <c r="BQ58" i="7"/>
  <c r="BR58" i="7"/>
  <c r="BS58" i="7"/>
  <c r="BT58" i="7"/>
  <c r="BU58" i="7"/>
  <c r="BV58" i="7"/>
  <c r="BW58" i="7"/>
  <c r="BX58" i="7"/>
  <c r="BY58" i="7"/>
  <c r="BZ58" i="7"/>
  <c r="CA58" i="7"/>
  <c r="CB58" i="7"/>
  <c r="CC58" i="7"/>
  <c r="CD58" i="7"/>
  <c r="CE58" i="7"/>
  <c r="CF58" i="7"/>
  <c r="CG58" i="7"/>
  <c r="CH58" i="7"/>
  <c r="CI58" i="7"/>
  <c r="CJ58" i="7"/>
  <c r="CK58" i="7"/>
  <c r="CL58" i="7"/>
  <c r="CM58" i="7"/>
  <c r="CN58" i="7"/>
  <c r="CO58" i="7"/>
  <c r="CP58" i="7"/>
  <c r="CQ58" i="7"/>
  <c r="CR58" i="7"/>
  <c r="CS58" i="7"/>
  <c r="CT58" i="7"/>
  <c r="CU58" i="7"/>
  <c r="CV58" i="7"/>
  <c r="CW58" i="7"/>
  <c r="CX58" i="7"/>
  <c r="CY58" i="7"/>
  <c r="CZ58" i="7"/>
  <c r="DA58" i="7"/>
  <c r="DB58" i="7"/>
  <c r="DC58" i="7"/>
  <c r="DD58" i="7"/>
  <c r="DE58" i="7"/>
  <c r="DF58" i="7"/>
  <c r="O58" i="7"/>
  <c r="G58" i="7" s="1"/>
  <c r="N57" i="7"/>
  <c r="M57" i="7"/>
  <c r="L57" i="7"/>
  <c r="K57" i="7"/>
  <c r="J57" i="7"/>
  <c r="I57" i="7"/>
  <c r="H57" i="7"/>
  <c r="H58" i="7"/>
  <c r="G57" i="7"/>
  <c r="C58" i="7"/>
  <c r="D58" i="7"/>
  <c r="E58" i="7"/>
  <c r="F58" i="7"/>
  <c r="AF61" i="23"/>
  <c r="AG61" i="23"/>
  <c r="AH61" i="23"/>
  <c r="AI61" i="23"/>
  <c r="AJ61" i="23"/>
  <c r="AK61" i="23"/>
  <c r="AL61" i="23"/>
  <c r="AM61" i="23"/>
  <c r="AN61" i="23"/>
  <c r="AO61" i="23"/>
  <c r="AP61" i="23"/>
  <c r="AQ61" i="23"/>
  <c r="AR61" i="23"/>
  <c r="AS61" i="23"/>
  <c r="AT61" i="23"/>
  <c r="AE61" i="23"/>
  <c r="AA61" i="23" s="1"/>
  <c r="AA60" i="23"/>
  <c r="AB60" i="23"/>
  <c r="AC60" i="23"/>
  <c r="AD60" i="23"/>
  <c r="C61" i="23"/>
  <c r="D61" i="23"/>
  <c r="E61" i="23"/>
  <c r="F61" i="23"/>
  <c r="G61" i="23"/>
  <c r="H61" i="23"/>
  <c r="I61" i="23"/>
  <c r="J61" i="23"/>
  <c r="K61" i="23"/>
  <c r="L61" i="23"/>
  <c r="M61" i="23"/>
  <c r="N61" i="23"/>
  <c r="O61" i="23"/>
  <c r="P61" i="23"/>
  <c r="Q61" i="23"/>
  <c r="R61" i="23"/>
  <c r="S61" i="23"/>
  <c r="T61" i="23"/>
  <c r="U61" i="23"/>
  <c r="V61" i="23"/>
  <c r="W61" i="23"/>
  <c r="X61" i="23"/>
  <c r="Y61" i="23"/>
  <c r="Z61" i="23"/>
  <c r="AT61" i="25"/>
  <c r="AU61" i="25"/>
  <c r="AV61" i="25"/>
  <c r="AR61" i="25" s="1"/>
  <c r="AW61" i="25"/>
  <c r="AX61" i="25"/>
  <c r="AS61" i="25"/>
  <c r="AQ61" i="25" s="1"/>
  <c r="AQ60" i="25"/>
  <c r="AR60" i="25"/>
  <c r="AD61" i="25"/>
  <c r="AE61" i="25"/>
  <c r="AF61" i="25"/>
  <c r="AG61" i="25"/>
  <c r="AH61" i="25"/>
  <c r="AI61" i="25"/>
  <c r="AJ61" i="25"/>
  <c r="AK61" i="25"/>
  <c r="AL61" i="25"/>
  <c r="AM61" i="25"/>
  <c r="AN61" i="25"/>
  <c r="AO61" i="25"/>
  <c r="AP61" i="25"/>
  <c r="AC61" i="25"/>
  <c r="AA61" i="25" s="1"/>
  <c r="AA60" i="25"/>
  <c r="AB60" i="25"/>
  <c r="M61" i="25"/>
  <c r="N61" i="25"/>
  <c r="O61" i="25"/>
  <c r="K61" i="25" s="1"/>
  <c r="P61" i="25"/>
  <c r="Q61" i="25"/>
  <c r="R61" i="25"/>
  <c r="S61" i="25"/>
  <c r="T61" i="25"/>
  <c r="U61" i="25"/>
  <c r="V61" i="25"/>
  <c r="W61" i="25"/>
  <c r="X61" i="25"/>
  <c r="Y61" i="25"/>
  <c r="Z61" i="25"/>
  <c r="L60" i="25"/>
  <c r="K60" i="25"/>
  <c r="C61" i="25"/>
  <c r="D61" i="25"/>
  <c r="E61" i="25"/>
  <c r="F61" i="25"/>
  <c r="G61" i="25"/>
  <c r="H61" i="25"/>
  <c r="I61" i="25"/>
  <c r="J61" i="25"/>
  <c r="X61" i="19"/>
  <c r="Y61" i="19"/>
  <c r="Z61" i="19"/>
  <c r="AA61" i="19"/>
  <c r="AB61" i="19"/>
  <c r="AC61" i="19"/>
  <c r="AD61" i="19"/>
  <c r="AE61" i="19"/>
  <c r="AF61" i="19"/>
  <c r="W61" i="19"/>
  <c r="V61" i="19"/>
  <c r="U61" i="19"/>
  <c r="N61" i="19"/>
  <c r="O61" i="19"/>
  <c r="P61" i="19"/>
  <c r="Q61" i="19"/>
  <c r="R61" i="19"/>
  <c r="S61" i="19"/>
  <c r="T61" i="19"/>
  <c r="M61" i="19"/>
  <c r="L60" i="19"/>
  <c r="K60" i="19"/>
  <c r="C61" i="19"/>
  <c r="D61" i="19"/>
  <c r="E61" i="19"/>
  <c r="F61" i="19"/>
  <c r="G61" i="19"/>
  <c r="H61" i="19"/>
  <c r="I61" i="19"/>
  <c r="J61" i="19"/>
  <c r="W60" i="16"/>
  <c r="X60" i="16"/>
  <c r="Y60" i="16"/>
  <c r="Z60" i="16"/>
  <c r="AA60" i="16"/>
  <c r="AB60" i="16"/>
  <c r="AC60" i="16"/>
  <c r="AD60" i="16"/>
  <c r="AE60" i="16"/>
  <c r="AF60" i="16"/>
  <c r="AG60" i="16"/>
  <c r="AH60" i="16"/>
  <c r="AI60" i="16"/>
  <c r="AJ60" i="16"/>
  <c r="AK60" i="16"/>
  <c r="AL60" i="16"/>
  <c r="AM60" i="16"/>
  <c r="AN60" i="16"/>
  <c r="AO60" i="16"/>
  <c r="AP60" i="16"/>
  <c r="AQ60" i="16"/>
  <c r="AR60" i="16"/>
  <c r="AS60" i="16"/>
  <c r="AT60" i="16"/>
  <c r="AU60" i="16"/>
  <c r="AV60" i="16"/>
  <c r="AW60" i="16"/>
  <c r="AX60" i="16"/>
  <c r="U60" i="16"/>
  <c r="V60" i="16"/>
  <c r="F60" i="16"/>
  <c r="G60" i="16"/>
  <c r="H60" i="16"/>
  <c r="I60" i="16"/>
  <c r="J60" i="16"/>
  <c r="K60" i="16"/>
  <c r="L60" i="16"/>
  <c r="M60" i="16"/>
  <c r="N60" i="16"/>
  <c r="O60" i="16"/>
  <c r="P60" i="16"/>
  <c r="Q60" i="16"/>
  <c r="R60" i="16"/>
  <c r="E60" i="16"/>
  <c r="D59" i="16"/>
  <c r="C59" i="16"/>
  <c r="F60" i="28"/>
  <c r="G60" i="28"/>
  <c r="H60" i="28"/>
  <c r="I60" i="28"/>
  <c r="J60" i="28"/>
  <c r="K60" i="28"/>
  <c r="L60" i="28"/>
  <c r="M60" i="28"/>
  <c r="N60" i="28"/>
  <c r="O60" i="28"/>
  <c r="P60" i="28"/>
  <c r="Q60" i="28"/>
  <c r="R60" i="28"/>
  <c r="S60" i="28"/>
  <c r="T60" i="28"/>
  <c r="U60" i="28"/>
  <c r="V60" i="28"/>
  <c r="W60" i="28"/>
  <c r="X60" i="28"/>
  <c r="Y60" i="28"/>
  <c r="Z60" i="28"/>
  <c r="AA60" i="28"/>
  <c r="AB60" i="28"/>
  <c r="AC60" i="28"/>
  <c r="AD60" i="28"/>
  <c r="AE60" i="28"/>
  <c r="AF60" i="28"/>
  <c r="AG60" i="28"/>
  <c r="AH60" i="28"/>
  <c r="AI60" i="28"/>
  <c r="AJ60" i="28"/>
  <c r="AK60" i="28"/>
  <c r="AL60" i="28"/>
  <c r="AM60" i="28"/>
  <c r="AN60" i="28"/>
  <c r="AO60" i="28"/>
  <c r="AP60" i="28"/>
  <c r="AQ60" i="28"/>
  <c r="AR60" i="28"/>
  <c r="C60" i="28"/>
  <c r="D60" i="28"/>
  <c r="E60" i="28"/>
  <c r="AB59" i="27"/>
  <c r="AC59" i="27"/>
  <c r="AD59" i="27"/>
  <c r="AE59" i="27"/>
  <c r="AF59" i="27"/>
  <c r="AG59" i="27"/>
  <c r="AH59" i="27"/>
  <c r="AA59" i="27"/>
  <c r="Z58" i="27"/>
  <c r="Y58" i="27"/>
  <c r="C58" i="27" s="1"/>
  <c r="R59" i="27"/>
  <c r="S59" i="27"/>
  <c r="T59" i="27"/>
  <c r="U59" i="27"/>
  <c r="V59" i="27"/>
  <c r="W59" i="27"/>
  <c r="X59" i="27"/>
  <c r="Q59" i="27"/>
  <c r="P58" i="27"/>
  <c r="D58" i="27" s="1"/>
  <c r="O58" i="27"/>
  <c r="H59" i="27"/>
  <c r="I59" i="27"/>
  <c r="J59" i="27"/>
  <c r="K59" i="27"/>
  <c r="L59" i="27"/>
  <c r="M59" i="27"/>
  <c r="N59" i="27"/>
  <c r="G59" i="27"/>
  <c r="F58" i="27"/>
  <c r="E58" i="27"/>
  <c r="AI58" i="22"/>
  <c r="AJ58" i="22"/>
  <c r="AK58" i="22"/>
  <c r="AL58" i="22"/>
  <c r="AM58" i="22"/>
  <c r="AN58" i="22"/>
  <c r="AF58" i="22"/>
  <c r="AG58" i="22"/>
  <c r="AH58" i="22"/>
  <c r="AE58" i="22"/>
  <c r="Z58" i="22"/>
  <c r="AA58" i="22"/>
  <c r="AB58" i="22"/>
  <c r="Y58" i="22"/>
  <c r="T58" i="22"/>
  <c r="U58" i="22"/>
  <c r="V58" i="22"/>
  <c r="S58" i="22"/>
  <c r="N58" i="22"/>
  <c r="O58" i="22"/>
  <c r="P58" i="22"/>
  <c r="M58" i="22"/>
  <c r="F58" i="22"/>
  <c r="G58" i="22"/>
  <c r="H58" i="22"/>
  <c r="I58" i="22"/>
  <c r="J58" i="22"/>
  <c r="E58" i="22"/>
  <c r="D57" i="22"/>
  <c r="C57" i="2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D58" i="20"/>
  <c r="E58" i="20"/>
  <c r="F58" i="20"/>
  <c r="G58" i="20"/>
  <c r="H58" i="20"/>
  <c r="I58" i="20"/>
  <c r="J58" i="20"/>
  <c r="K58" i="20"/>
  <c r="L58" i="20"/>
  <c r="M58" i="20"/>
  <c r="N58" i="20"/>
  <c r="O58" i="20"/>
  <c r="P58" i="20"/>
  <c r="Q58" i="20"/>
  <c r="R58" i="20"/>
  <c r="S58" i="20"/>
  <c r="T58" i="20"/>
  <c r="U58" i="20"/>
  <c r="V58" i="20"/>
  <c r="W58" i="20"/>
  <c r="X58" i="20"/>
  <c r="Y58" i="20"/>
  <c r="Z58" i="20"/>
  <c r="AA58" i="20"/>
  <c r="AB58" i="20"/>
  <c r="AC58" i="20"/>
  <c r="AD58" i="20"/>
  <c r="AE58" i="20"/>
  <c r="AF58" i="20"/>
  <c r="AG58" i="20"/>
  <c r="AH58" i="20"/>
  <c r="AI58" i="20"/>
  <c r="AJ58" i="20"/>
  <c r="AB61" i="25" l="1"/>
  <c r="L58" i="7"/>
  <c r="P59" i="27"/>
  <c r="K58" i="7"/>
  <c r="Z59" i="27"/>
  <c r="N58" i="7"/>
  <c r="J58" i="7"/>
  <c r="M58" i="7"/>
  <c r="I58" i="7"/>
  <c r="O59" i="27"/>
  <c r="F59" i="27"/>
  <c r="Y59" i="27"/>
  <c r="C60" i="16"/>
  <c r="D60" i="16"/>
  <c r="D59" i="27" l="1"/>
  <c r="AJ31" i="16"/>
  <c r="AI31" i="16"/>
  <c r="K52" i="22" l="1"/>
  <c r="L52" i="22"/>
  <c r="K16" i="19" l="1"/>
  <c r="L16" i="19"/>
  <c r="N56" i="7" l="1"/>
  <c r="M56" i="7"/>
  <c r="L56" i="7"/>
  <c r="K56" i="7"/>
  <c r="J56" i="7"/>
  <c r="I56" i="7"/>
  <c r="H56" i="7"/>
  <c r="G56" i="7"/>
  <c r="AB61" i="23"/>
  <c r="AD59" i="23"/>
  <c r="AC59" i="23"/>
  <c r="AC61" i="23"/>
  <c r="AB59" i="23"/>
  <c r="AA59" i="23"/>
  <c r="AR59" i="25"/>
  <c r="AQ59" i="25"/>
  <c r="AB59" i="25"/>
  <c r="AA59" i="25"/>
  <c r="L59" i="25"/>
  <c r="K59" i="25"/>
  <c r="L59" i="19"/>
  <c r="K59" i="19"/>
  <c r="D58" i="16"/>
  <c r="C58" i="16"/>
  <c r="AS60" i="28"/>
  <c r="Z57" i="27"/>
  <c r="Y57" i="27"/>
  <c r="P57" i="27"/>
  <c r="O57" i="27"/>
  <c r="E57" i="27"/>
  <c r="C57" i="27" s="1"/>
  <c r="F57" i="27"/>
  <c r="AT56" i="22"/>
  <c r="AK56" i="22"/>
  <c r="AL56" i="22"/>
  <c r="AM56" i="22"/>
  <c r="AN56" i="22"/>
  <c r="AD56" i="22"/>
  <c r="AP56" i="22" s="1"/>
  <c r="AC56" i="22"/>
  <c r="X56" i="22"/>
  <c r="W56" i="22"/>
  <c r="R56" i="22"/>
  <c r="AJ56" i="22" s="1"/>
  <c r="Q56" i="22"/>
  <c r="AI56" i="22" s="1"/>
  <c r="L56" i="22"/>
  <c r="K56" i="22"/>
  <c r="D56" i="22"/>
  <c r="C56" i="22"/>
  <c r="AT58" i="22" l="1"/>
  <c r="AQ58" i="22"/>
  <c r="AS58" i="22"/>
  <c r="AR58" i="22"/>
  <c r="D57" i="27"/>
  <c r="C50" i="22" l="1"/>
  <c r="C49" i="22"/>
  <c r="C51" i="22"/>
  <c r="C52" i="22"/>
  <c r="C54" i="22"/>
  <c r="D50" i="22"/>
  <c r="D51" i="22"/>
  <c r="D52" i="22"/>
  <c r="D53" i="22"/>
  <c r="D54" i="22"/>
  <c r="C55" i="22"/>
  <c r="D55" i="22"/>
  <c r="U13" i="19" l="1"/>
  <c r="F11" i="27" l="1"/>
  <c r="AC39" i="22" l="1"/>
  <c r="G24" i="2" l="1"/>
  <c r="P23" i="7" l="1"/>
  <c r="Q23" i="7"/>
  <c r="R23" i="7"/>
  <c r="R59" i="7" s="1"/>
  <c r="S23" i="7"/>
  <c r="T23" i="7"/>
  <c r="U23" i="7"/>
  <c r="V23" i="7"/>
  <c r="W23" i="7"/>
  <c r="X23" i="7"/>
  <c r="Y23" i="7"/>
  <c r="Z23" i="7"/>
  <c r="AA23" i="7"/>
  <c r="AB23" i="7"/>
  <c r="AC23" i="7"/>
  <c r="AD23" i="7"/>
  <c r="AD59" i="7" s="1"/>
  <c r="AE23" i="7"/>
  <c r="AF23" i="7"/>
  <c r="AG23" i="7"/>
  <c r="AH23" i="7"/>
  <c r="AH59" i="7" s="1"/>
  <c r="AI23" i="7"/>
  <c r="AJ23" i="7"/>
  <c r="AK23" i="7"/>
  <c r="AL23" i="7"/>
  <c r="AM23" i="7"/>
  <c r="AN23" i="7"/>
  <c r="AO23" i="7"/>
  <c r="AP23" i="7"/>
  <c r="AQ23" i="7"/>
  <c r="AR23" i="7"/>
  <c r="AS23" i="7"/>
  <c r="AT23" i="7"/>
  <c r="AU23" i="7"/>
  <c r="AV23" i="7"/>
  <c r="AW23" i="7"/>
  <c r="AX23" i="7"/>
  <c r="AX59" i="7" s="1"/>
  <c r="AY23" i="7"/>
  <c r="AZ23" i="7"/>
  <c r="BA23" i="7"/>
  <c r="BB23" i="7"/>
  <c r="BC23" i="7"/>
  <c r="BD23" i="7"/>
  <c r="BE23" i="7"/>
  <c r="BF23" i="7"/>
  <c r="BG23" i="7"/>
  <c r="BH23" i="7"/>
  <c r="BI23" i="7"/>
  <c r="BJ23" i="7"/>
  <c r="BJ59" i="7" s="1"/>
  <c r="BK23" i="7"/>
  <c r="BL23" i="7"/>
  <c r="BM23" i="7"/>
  <c r="BN23" i="7"/>
  <c r="BN59" i="7" s="1"/>
  <c r="BO23" i="7"/>
  <c r="BP23" i="7"/>
  <c r="BQ23" i="7"/>
  <c r="BR23" i="7"/>
  <c r="BS23" i="7"/>
  <c r="BT23" i="7"/>
  <c r="BU23" i="7"/>
  <c r="BV23" i="7"/>
  <c r="BW23" i="7"/>
  <c r="BX23" i="7"/>
  <c r="BY23" i="7"/>
  <c r="BZ23" i="7"/>
  <c r="CA23" i="7"/>
  <c r="CB23" i="7"/>
  <c r="CC23" i="7"/>
  <c r="CD23" i="7"/>
  <c r="CD59" i="7" s="1"/>
  <c r="CE23" i="7"/>
  <c r="CF23" i="7"/>
  <c r="CG23" i="7"/>
  <c r="CH23" i="7"/>
  <c r="CI23" i="7"/>
  <c r="CJ23" i="7"/>
  <c r="CK23" i="7"/>
  <c r="CL23" i="7"/>
  <c r="CM23" i="7"/>
  <c r="CN23" i="7"/>
  <c r="CO23" i="7"/>
  <c r="CP23" i="7"/>
  <c r="CP59" i="7" s="1"/>
  <c r="CQ23" i="7"/>
  <c r="CR23" i="7"/>
  <c r="CS23" i="7"/>
  <c r="CT23" i="7"/>
  <c r="CT59" i="7" s="1"/>
  <c r="CU23" i="7"/>
  <c r="CV23" i="7"/>
  <c r="CW23" i="7"/>
  <c r="CX23" i="7"/>
  <c r="CY23" i="7"/>
  <c r="CZ23" i="7"/>
  <c r="DA23" i="7"/>
  <c r="DB23" i="7"/>
  <c r="DC23" i="7"/>
  <c r="DD23" i="7"/>
  <c r="DE23" i="7"/>
  <c r="DF23" i="7"/>
  <c r="O23" i="7"/>
  <c r="D23" i="7"/>
  <c r="E23" i="7"/>
  <c r="F23" i="7"/>
  <c r="C23" i="7"/>
  <c r="N11" i="7"/>
  <c r="N12" i="7"/>
  <c r="N13" i="7"/>
  <c r="N14" i="7"/>
  <c r="N15" i="7"/>
  <c r="N16" i="7"/>
  <c r="N17" i="7"/>
  <c r="N18" i="7"/>
  <c r="N19" i="7"/>
  <c r="N20" i="7"/>
  <c r="N21" i="7"/>
  <c r="N22" i="7"/>
  <c r="N24" i="7"/>
  <c r="N25" i="7"/>
  <c r="N26" i="7"/>
  <c r="N27" i="7"/>
  <c r="N28" i="7"/>
  <c r="N29" i="7"/>
  <c r="N30" i="7"/>
  <c r="N31" i="7"/>
  <c r="N32" i="7"/>
  <c r="N33" i="7"/>
  <c r="N35" i="7"/>
  <c r="N36" i="7"/>
  <c r="N37" i="7"/>
  <c r="N38" i="7"/>
  <c r="N39" i="7"/>
  <c r="N40" i="7"/>
  <c r="N41" i="7"/>
  <c r="N42" i="7"/>
  <c r="N43" i="7"/>
  <c r="N44" i="7"/>
  <c r="N45" i="7"/>
  <c r="N47" i="7"/>
  <c r="N49" i="7"/>
  <c r="N50" i="7"/>
  <c r="N51" i="7"/>
  <c r="N52" i="7"/>
  <c r="N53" i="7"/>
  <c r="N54" i="7"/>
  <c r="N55" i="7"/>
  <c r="M11" i="7"/>
  <c r="M12" i="7"/>
  <c r="M13" i="7"/>
  <c r="M14" i="7"/>
  <c r="M15" i="7"/>
  <c r="M16" i="7"/>
  <c r="M17" i="7"/>
  <c r="M18" i="7"/>
  <c r="M19" i="7"/>
  <c r="M20" i="7"/>
  <c r="M21" i="7"/>
  <c r="M22" i="7"/>
  <c r="M24" i="7"/>
  <c r="M25" i="7"/>
  <c r="M26" i="7"/>
  <c r="M27" i="7"/>
  <c r="M28" i="7"/>
  <c r="M29" i="7"/>
  <c r="M30" i="7"/>
  <c r="M31" i="7"/>
  <c r="M32" i="7"/>
  <c r="M33" i="7"/>
  <c r="M35" i="7"/>
  <c r="M36" i="7"/>
  <c r="M37" i="7"/>
  <c r="M38" i="7"/>
  <c r="M39" i="7"/>
  <c r="M40" i="7"/>
  <c r="M41" i="7"/>
  <c r="M42" i="7"/>
  <c r="M43" i="7"/>
  <c r="M44" i="7"/>
  <c r="M45" i="7"/>
  <c r="M47" i="7"/>
  <c r="M49" i="7"/>
  <c r="M50" i="7"/>
  <c r="M51" i="7"/>
  <c r="M52" i="7"/>
  <c r="M53" i="7"/>
  <c r="M54" i="7"/>
  <c r="M55" i="7"/>
  <c r="L11" i="7"/>
  <c r="L12" i="7"/>
  <c r="L13" i="7"/>
  <c r="L14" i="7"/>
  <c r="L15" i="7"/>
  <c r="L16" i="7"/>
  <c r="L17" i="7"/>
  <c r="L18" i="7"/>
  <c r="L19" i="7"/>
  <c r="L20" i="7"/>
  <c r="L21" i="7"/>
  <c r="L22" i="7"/>
  <c r="L24" i="7"/>
  <c r="L25" i="7"/>
  <c r="L26" i="7"/>
  <c r="L27" i="7"/>
  <c r="L28" i="7"/>
  <c r="L29" i="7"/>
  <c r="L30" i="7"/>
  <c r="L31" i="7"/>
  <c r="L32" i="7"/>
  <c r="L33" i="7"/>
  <c r="L35" i="7"/>
  <c r="L36" i="7"/>
  <c r="L37" i="7"/>
  <c r="L38" i="7"/>
  <c r="L39" i="7"/>
  <c r="L40" i="7"/>
  <c r="L41" i="7"/>
  <c r="L42" i="7"/>
  <c r="L43" i="7"/>
  <c r="L44" i="7"/>
  <c r="L45" i="7"/>
  <c r="L47" i="7"/>
  <c r="L49" i="7"/>
  <c r="L50" i="7"/>
  <c r="L51" i="7"/>
  <c r="L52" i="7"/>
  <c r="L53" i="7"/>
  <c r="L54" i="7"/>
  <c r="L55" i="7"/>
  <c r="K11" i="7"/>
  <c r="K12" i="7"/>
  <c r="K13" i="7"/>
  <c r="K14" i="7"/>
  <c r="K15" i="7"/>
  <c r="K16" i="7"/>
  <c r="K17" i="7"/>
  <c r="K18" i="7"/>
  <c r="K19" i="7"/>
  <c r="K20" i="7"/>
  <c r="K21" i="7"/>
  <c r="K22" i="7"/>
  <c r="K24" i="7"/>
  <c r="K25" i="7"/>
  <c r="K26" i="7"/>
  <c r="K27" i="7"/>
  <c r="K28" i="7"/>
  <c r="K29" i="7"/>
  <c r="K30" i="7"/>
  <c r="K31" i="7"/>
  <c r="K32" i="7"/>
  <c r="K33" i="7"/>
  <c r="K35" i="7"/>
  <c r="K36" i="7"/>
  <c r="K37" i="7"/>
  <c r="K38" i="7"/>
  <c r="K39" i="7"/>
  <c r="K40" i="7"/>
  <c r="K41" i="7"/>
  <c r="K42" i="7"/>
  <c r="K43" i="7"/>
  <c r="K44" i="7"/>
  <c r="K45" i="7"/>
  <c r="K47" i="7"/>
  <c r="K49" i="7"/>
  <c r="K50" i="7"/>
  <c r="K51" i="7"/>
  <c r="K52" i="7"/>
  <c r="K53" i="7"/>
  <c r="K54" i="7"/>
  <c r="K55" i="7"/>
  <c r="J11" i="7"/>
  <c r="J12" i="7"/>
  <c r="J13" i="7"/>
  <c r="J14" i="7"/>
  <c r="J15" i="7"/>
  <c r="J16" i="7"/>
  <c r="J17" i="7"/>
  <c r="J18" i="7"/>
  <c r="J19" i="7"/>
  <c r="J20" i="7"/>
  <c r="J21" i="7"/>
  <c r="J22" i="7"/>
  <c r="J24" i="7"/>
  <c r="J25" i="7"/>
  <c r="J26" i="7"/>
  <c r="J27" i="7"/>
  <c r="J28" i="7"/>
  <c r="J29" i="7"/>
  <c r="J30" i="7"/>
  <c r="J31" i="7"/>
  <c r="J32" i="7"/>
  <c r="J33" i="7"/>
  <c r="J35" i="7"/>
  <c r="J36" i="7"/>
  <c r="J37" i="7"/>
  <c r="J38" i="7"/>
  <c r="J39" i="7"/>
  <c r="J40" i="7"/>
  <c r="J41" i="7"/>
  <c r="J42" i="7"/>
  <c r="J43" i="7"/>
  <c r="J44" i="7"/>
  <c r="J45" i="7"/>
  <c r="J47" i="7"/>
  <c r="J50" i="7"/>
  <c r="J51" i="7"/>
  <c r="J52" i="7"/>
  <c r="J53" i="7"/>
  <c r="J54" i="7"/>
  <c r="J55" i="7"/>
  <c r="I11" i="7"/>
  <c r="I12" i="7"/>
  <c r="I13" i="7"/>
  <c r="I14" i="7"/>
  <c r="I15" i="7"/>
  <c r="I16" i="7"/>
  <c r="I17" i="7"/>
  <c r="I18" i="7"/>
  <c r="I19" i="7"/>
  <c r="I20" i="7"/>
  <c r="I21" i="7"/>
  <c r="I22" i="7"/>
  <c r="I24" i="7"/>
  <c r="I25" i="7"/>
  <c r="I26" i="7"/>
  <c r="I27" i="7"/>
  <c r="I28" i="7"/>
  <c r="I29" i="7"/>
  <c r="I30" i="7"/>
  <c r="I31" i="7"/>
  <c r="I32" i="7"/>
  <c r="I33" i="7"/>
  <c r="I35" i="7"/>
  <c r="I36" i="7"/>
  <c r="I37" i="7"/>
  <c r="I38" i="7"/>
  <c r="I39" i="7"/>
  <c r="I40" i="7"/>
  <c r="I41" i="7"/>
  <c r="I42" i="7"/>
  <c r="I43" i="7"/>
  <c r="I44" i="7"/>
  <c r="I45" i="7"/>
  <c r="I47" i="7"/>
  <c r="I49" i="7"/>
  <c r="I50" i="7"/>
  <c r="I51" i="7"/>
  <c r="I52" i="7"/>
  <c r="I53" i="7"/>
  <c r="I54" i="7"/>
  <c r="I55" i="7"/>
  <c r="H11" i="7"/>
  <c r="H12" i="7"/>
  <c r="H13" i="7"/>
  <c r="H14" i="7"/>
  <c r="H15" i="7"/>
  <c r="H16" i="7"/>
  <c r="H17" i="7"/>
  <c r="H18" i="7"/>
  <c r="H19" i="7"/>
  <c r="H20" i="7"/>
  <c r="H21" i="7"/>
  <c r="H22" i="7"/>
  <c r="H24" i="7"/>
  <c r="H25" i="7"/>
  <c r="H26" i="7"/>
  <c r="H27" i="7"/>
  <c r="H28" i="7"/>
  <c r="H29" i="7"/>
  <c r="H30" i="7"/>
  <c r="H31" i="7"/>
  <c r="H32" i="7"/>
  <c r="H33" i="7"/>
  <c r="H35" i="7"/>
  <c r="H36" i="7"/>
  <c r="H37" i="7"/>
  <c r="H38" i="7"/>
  <c r="H39" i="7"/>
  <c r="H40" i="7"/>
  <c r="H41" i="7"/>
  <c r="H42" i="7"/>
  <c r="H43" i="7"/>
  <c r="H44" i="7"/>
  <c r="H45" i="7"/>
  <c r="H47" i="7"/>
  <c r="H49" i="7"/>
  <c r="H50" i="7"/>
  <c r="H51" i="7"/>
  <c r="H52" i="7"/>
  <c r="H53" i="7"/>
  <c r="H54" i="7"/>
  <c r="H55" i="7"/>
  <c r="G11" i="7"/>
  <c r="G12" i="7"/>
  <c r="G13" i="7"/>
  <c r="G14" i="7"/>
  <c r="G15" i="7"/>
  <c r="G16" i="7"/>
  <c r="G17" i="7"/>
  <c r="G18" i="7"/>
  <c r="G19" i="7"/>
  <c r="G20" i="7"/>
  <c r="G21" i="7"/>
  <c r="G22" i="7"/>
  <c r="G24" i="7"/>
  <c r="G25" i="7"/>
  <c r="G26" i="7"/>
  <c r="G27" i="7"/>
  <c r="G28" i="7"/>
  <c r="G29" i="7"/>
  <c r="G30" i="7"/>
  <c r="G31" i="7"/>
  <c r="G32" i="7"/>
  <c r="G33" i="7"/>
  <c r="G35" i="7"/>
  <c r="G36" i="7"/>
  <c r="G37" i="7"/>
  <c r="G38" i="7"/>
  <c r="G39" i="7"/>
  <c r="G40" i="7"/>
  <c r="G41" i="7"/>
  <c r="G42" i="7"/>
  <c r="G43" i="7"/>
  <c r="G44" i="7"/>
  <c r="G45" i="7"/>
  <c r="G47" i="7"/>
  <c r="G49" i="7"/>
  <c r="G50" i="7"/>
  <c r="G51" i="7"/>
  <c r="G52" i="7"/>
  <c r="G53" i="7"/>
  <c r="G54" i="7"/>
  <c r="G55" i="7"/>
  <c r="A25" i="7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F26" i="23"/>
  <c r="AG26" i="23"/>
  <c r="AH26" i="23"/>
  <c r="AH62" i="23" s="1"/>
  <c r="AI26" i="23"/>
  <c r="AI62" i="23" s="1"/>
  <c r="AJ26" i="23"/>
  <c r="AJ62" i="23" s="1"/>
  <c r="AK26" i="23"/>
  <c r="AK62" i="23" s="1"/>
  <c r="AL26" i="23"/>
  <c r="AL62" i="23" s="1"/>
  <c r="AM26" i="23"/>
  <c r="AM62" i="23" s="1"/>
  <c r="AN26" i="23"/>
  <c r="AN62" i="23" s="1"/>
  <c r="AO26" i="23"/>
  <c r="AO62" i="23" s="1"/>
  <c r="AP26" i="23"/>
  <c r="AP62" i="23" s="1"/>
  <c r="AQ26" i="23"/>
  <c r="AR26" i="23"/>
  <c r="AS26" i="23"/>
  <c r="AT26" i="23"/>
  <c r="AE26" i="23"/>
  <c r="D26" i="23"/>
  <c r="D62" i="23" s="1"/>
  <c r="E26" i="23"/>
  <c r="F26" i="23"/>
  <c r="G26" i="23"/>
  <c r="H26" i="23"/>
  <c r="I26" i="23"/>
  <c r="I62" i="23" s="1"/>
  <c r="J26" i="23"/>
  <c r="J62" i="23" s="1"/>
  <c r="K26" i="23"/>
  <c r="L26" i="23"/>
  <c r="M26" i="23"/>
  <c r="N26" i="23"/>
  <c r="O26" i="23"/>
  <c r="O62" i="23" s="1"/>
  <c r="P26" i="23"/>
  <c r="P62" i="23" s="1"/>
  <c r="Q26" i="23"/>
  <c r="R26" i="23"/>
  <c r="S26" i="23"/>
  <c r="T26" i="23"/>
  <c r="T62" i="23" s="1"/>
  <c r="U26" i="23"/>
  <c r="V26" i="23"/>
  <c r="W26" i="23"/>
  <c r="X26" i="23"/>
  <c r="Y26" i="23"/>
  <c r="Z26" i="23"/>
  <c r="C26" i="23"/>
  <c r="C62" i="23" s="1"/>
  <c r="AD14" i="23"/>
  <c r="AD15" i="23"/>
  <c r="AD16" i="23"/>
  <c r="AD17" i="23"/>
  <c r="AD18" i="23"/>
  <c r="AD19" i="23"/>
  <c r="AD20" i="23"/>
  <c r="AD21" i="23"/>
  <c r="AD22" i="23"/>
  <c r="AD23" i="23"/>
  <c r="AD24" i="23"/>
  <c r="AD25" i="23"/>
  <c r="AD27" i="23"/>
  <c r="AD28" i="23"/>
  <c r="AD29" i="23"/>
  <c r="AD30" i="23"/>
  <c r="AD31" i="23"/>
  <c r="AD32" i="23"/>
  <c r="AD33" i="23"/>
  <c r="AD34" i="23"/>
  <c r="AD35" i="23"/>
  <c r="AD36" i="23"/>
  <c r="AD37" i="23"/>
  <c r="AD38" i="23"/>
  <c r="AD39" i="23"/>
  <c r="AD40" i="23"/>
  <c r="AD41" i="23"/>
  <c r="AD42" i="23"/>
  <c r="AD43" i="23"/>
  <c r="AD44" i="23"/>
  <c r="AD45" i="23"/>
  <c r="AD46" i="23"/>
  <c r="AD47" i="23"/>
  <c r="AD48" i="23"/>
  <c r="AD50" i="23"/>
  <c r="AD52" i="23"/>
  <c r="AD53" i="23"/>
  <c r="AD54" i="23"/>
  <c r="AD55" i="23"/>
  <c r="AD56" i="23"/>
  <c r="AD57" i="23"/>
  <c r="AD58" i="23"/>
  <c r="AC14" i="23"/>
  <c r="AC15" i="23"/>
  <c r="AC16" i="23"/>
  <c r="AC17" i="23"/>
  <c r="AC18" i="23"/>
  <c r="AC19" i="23"/>
  <c r="AC20" i="23"/>
  <c r="AC21" i="23"/>
  <c r="AC22" i="23"/>
  <c r="AC23" i="23"/>
  <c r="AC24" i="23"/>
  <c r="AC25" i="23"/>
  <c r="AC27" i="23"/>
  <c r="AC28" i="23"/>
  <c r="AC29" i="23"/>
  <c r="AC30" i="23"/>
  <c r="AC31" i="23"/>
  <c r="AC32" i="23"/>
  <c r="AC33" i="23"/>
  <c r="AC34" i="23"/>
  <c r="AC35" i="23"/>
  <c r="AC36" i="23"/>
  <c r="AC37" i="23"/>
  <c r="AC38" i="23"/>
  <c r="AC39" i="23"/>
  <c r="AC40" i="23"/>
  <c r="AC41" i="23"/>
  <c r="AC42" i="23"/>
  <c r="AC43" i="23"/>
  <c r="AC44" i="23"/>
  <c r="AC45" i="23"/>
  <c r="AC46" i="23"/>
  <c r="AC47" i="23"/>
  <c r="AC48" i="23"/>
  <c r="AC50" i="23"/>
  <c r="AC52" i="23"/>
  <c r="AC53" i="23"/>
  <c r="AC54" i="23"/>
  <c r="AC55" i="23"/>
  <c r="AC56" i="23"/>
  <c r="AC57" i="23"/>
  <c r="AC58" i="23"/>
  <c r="AB14" i="23"/>
  <c r="AB15" i="23"/>
  <c r="AB16" i="23"/>
  <c r="AB17" i="23"/>
  <c r="AB18" i="23"/>
  <c r="AB19" i="23"/>
  <c r="AB20" i="23"/>
  <c r="AB21" i="23"/>
  <c r="AB22" i="23"/>
  <c r="AB23" i="23"/>
  <c r="AB24" i="23"/>
  <c r="AB25" i="23"/>
  <c r="AB27" i="23"/>
  <c r="AB28" i="23"/>
  <c r="AB29" i="23"/>
  <c r="AB30" i="23"/>
  <c r="AB31" i="23"/>
  <c r="AB32" i="23"/>
  <c r="AB33" i="23"/>
  <c r="AB34" i="23"/>
  <c r="AB35" i="23"/>
  <c r="AB36" i="23"/>
  <c r="AB37" i="23"/>
  <c r="AB38" i="23"/>
  <c r="AB39" i="23"/>
  <c r="AB40" i="23"/>
  <c r="AB41" i="23"/>
  <c r="AB42" i="23"/>
  <c r="AB43" i="23"/>
  <c r="AB44" i="23"/>
  <c r="AB45" i="23"/>
  <c r="AB46" i="23"/>
  <c r="AB47" i="23"/>
  <c r="AB48" i="23"/>
  <c r="AB50" i="23"/>
  <c r="AB52" i="23"/>
  <c r="AB53" i="23"/>
  <c r="AB54" i="23"/>
  <c r="AB55" i="23"/>
  <c r="AB56" i="23"/>
  <c r="AB57" i="23"/>
  <c r="AB58" i="23"/>
  <c r="AA14" i="23"/>
  <c r="AA15" i="23"/>
  <c r="AA16" i="23"/>
  <c r="AA17" i="23"/>
  <c r="AA18" i="23"/>
  <c r="AA19" i="23"/>
  <c r="AA20" i="23"/>
  <c r="AA21" i="23"/>
  <c r="AA22" i="23"/>
  <c r="AA23" i="23"/>
  <c r="AA24" i="23"/>
  <c r="AA25" i="23"/>
  <c r="AA27" i="23"/>
  <c r="AA28" i="23"/>
  <c r="AA29" i="23"/>
  <c r="AA30" i="23"/>
  <c r="AA31" i="23"/>
  <c r="AA32" i="23"/>
  <c r="AA33" i="23"/>
  <c r="AA34" i="23"/>
  <c r="AA35" i="23"/>
  <c r="AA36" i="23"/>
  <c r="AA37" i="23"/>
  <c r="AA38" i="23"/>
  <c r="AA39" i="23"/>
  <c r="AA40" i="23"/>
  <c r="AA41" i="23"/>
  <c r="AA42" i="23"/>
  <c r="AA43" i="23"/>
  <c r="AA44" i="23"/>
  <c r="AA45" i="23"/>
  <c r="AA46" i="23"/>
  <c r="AA47" i="23"/>
  <c r="AA48" i="23"/>
  <c r="AA50" i="23"/>
  <c r="AA52" i="23"/>
  <c r="AA53" i="23"/>
  <c r="AA54" i="23"/>
  <c r="AA55" i="23"/>
  <c r="AA56" i="23"/>
  <c r="AA57" i="23"/>
  <c r="AA58" i="23"/>
  <c r="A28" i="23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14" i="23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T26" i="25"/>
  <c r="AU26" i="25"/>
  <c r="AV26" i="25"/>
  <c r="AW26" i="25"/>
  <c r="AX26" i="25"/>
  <c r="AS26" i="25"/>
  <c r="AD26" i="25"/>
  <c r="AE26" i="25"/>
  <c r="AF26" i="25"/>
  <c r="AF62" i="25" s="1"/>
  <c r="AG26" i="25"/>
  <c r="AH26" i="25"/>
  <c r="AI26" i="25"/>
  <c r="AJ26" i="25"/>
  <c r="AK26" i="25"/>
  <c r="AL26" i="25"/>
  <c r="AM26" i="25"/>
  <c r="AM62" i="25" s="1"/>
  <c r="AN26" i="25"/>
  <c r="AO26" i="25"/>
  <c r="AP26" i="25"/>
  <c r="AC26" i="25"/>
  <c r="N26" i="25"/>
  <c r="O26" i="25"/>
  <c r="P26" i="25"/>
  <c r="Q26" i="25"/>
  <c r="R26" i="25"/>
  <c r="S26" i="25"/>
  <c r="T26" i="25"/>
  <c r="U26" i="25"/>
  <c r="V26" i="25"/>
  <c r="W26" i="25"/>
  <c r="X26" i="25"/>
  <c r="Y26" i="25"/>
  <c r="Z26" i="25"/>
  <c r="M26" i="25"/>
  <c r="D26" i="25"/>
  <c r="D62" i="25" s="1"/>
  <c r="E26" i="25"/>
  <c r="F26" i="25"/>
  <c r="G26" i="25"/>
  <c r="H26" i="25"/>
  <c r="H62" i="25" s="1"/>
  <c r="I26" i="25"/>
  <c r="J26" i="25"/>
  <c r="J62" i="25" s="1"/>
  <c r="C26" i="25"/>
  <c r="AR14" i="25"/>
  <c r="AR15" i="25"/>
  <c r="AR16" i="25"/>
  <c r="AR17" i="25"/>
  <c r="AR19" i="25"/>
  <c r="AR20" i="25"/>
  <c r="AR21" i="25"/>
  <c r="AR22" i="25"/>
  <c r="AR23" i="25"/>
  <c r="AR24" i="25"/>
  <c r="AR25" i="25"/>
  <c r="AR27" i="25"/>
  <c r="AR28" i="25"/>
  <c r="AR29" i="25"/>
  <c r="AR30" i="25"/>
  <c r="AR31" i="25"/>
  <c r="AR32" i="25"/>
  <c r="AR33" i="25"/>
  <c r="AR35" i="25"/>
  <c r="AR36" i="25"/>
  <c r="AR37" i="25"/>
  <c r="AR38" i="25"/>
  <c r="AR39" i="25"/>
  <c r="AR40" i="25"/>
  <c r="AR42" i="25"/>
  <c r="AR43" i="25"/>
  <c r="AR44" i="25"/>
  <c r="AR45" i="25"/>
  <c r="AR46" i="25"/>
  <c r="AR47" i="25"/>
  <c r="AR48" i="25"/>
  <c r="AR49" i="25"/>
  <c r="AR50" i="25"/>
  <c r="AR52" i="25"/>
  <c r="AR53" i="25"/>
  <c r="AR54" i="25"/>
  <c r="AR55" i="25"/>
  <c r="AR56" i="25"/>
  <c r="AR57" i="25"/>
  <c r="AR58" i="25"/>
  <c r="AQ14" i="25"/>
  <c r="AQ15" i="25"/>
  <c r="AQ16" i="25"/>
  <c r="AQ17" i="25"/>
  <c r="AQ19" i="25"/>
  <c r="AQ20" i="25"/>
  <c r="AQ21" i="25"/>
  <c r="AQ22" i="25"/>
  <c r="AQ23" i="25"/>
  <c r="AQ24" i="25"/>
  <c r="AQ25" i="25"/>
  <c r="AQ27" i="25"/>
  <c r="AQ28" i="25"/>
  <c r="AQ29" i="25"/>
  <c r="AQ30" i="25"/>
  <c r="AQ31" i="25"/>
  <c r="AQ32" i="25"/>
  <c r="AQ33" i="25"/>
  <c r="AQ35" i="25"/>
  <c r="AQ36" i="25"/>
  <c r="AQ37" i="25"/>
  <c r="AQ38" i="25"/>
  <c r="AQ39" i="25"/>
  <c r="AQ40" i="25"/>
  <c r="AQ42" i="25"/>
  <c r="AQ43" i="25"/>
  <c r="AQ44" i="25"/>
  <c r="AQ45" i="25"/>
  <c r="AQ46" i="25"/>
  <c r="AQ47" i="25"/>
  <c r="AQ48" i="25"/>
  <c r="AQ49" i="25"/>
  <c r="AQ50" i="25"/>
  <c r="AQ52" i="25"/>
  <c r="AQ53" i="25"/>
  <c r="AQ54" i="25"/>
  <c r="AQ55" i="25"/>
  <c r="AQ56" i="25"/>
  <c r="AQ57" i="25"/>
  <c r="AQ58" i="25"/>
  <c r="AB14" i="25"/>
  <c r="AB15" i="25"/>
  <c r="AB16" i="25"/>
  <c r="AB17" i="25"/>
  <c r="AB19" i="25"/>
  <c r="AB20" i="25"/>
  <c r="AB21" i="25"/>
  <c r="AB22" i="25"/>
  <c r="AB23" i="25"/>
  <c r="AB24" i="25"/>
  <c r="AB25" i="25"/>
  <c r="AB27" i="25"/>
  <c r="AB28" i="25"/>
  <c r="AB29" i="25"/>
  <c r="AB30" i="25"/>
  <c r="AB31" i="25"/>
  <c r="AB32" i="25"/>
  <c r="AB33" i="25"/>
  <c r="AB35" i="25"/>
  <c r="AB36" i="25"/>
  <c r="AB37" i="25"/>
  <c r="AB38" i="25"/>
  <c r="AB39" i="25"/>
  <c r="AB40" i="25"/>
  <c r="AB42" i="25"/>
  <c r="AB43" i="25"/>
  <c r="AB44" i="25"/>
  <c r="AB45" i="25"/>
  <c r="AB46" i="25"/>
  <c r="AB47" i="25"/>
  <c r="AB48" i="25"/>
  <c r="AB49" i="25"/>
  <c r="AB50" i="25"/>
  <c r="AB52" i="25"/>
  <c r="AB53" i="25"/>
  <c r="AB54" i="25"/>
  <c r="AB55" i="25"/>
  <c r="AB56" i="25"/>
  <c r="AB57" i="25"/>
  <c r="AB58" i="25"/>
  <c r="AA14" i="25"/>
  <c r="AA15" i="25"/>
  <c r="AA16" i="25"/>
  <c r="AA17" i="25"/>
  <c r="AA19" i="25"/>
  <c r="AA20" i="25"/>
  <c r="AA21" i="25"/>
  <c r="AA22" i="25"/>
  <c r="AA23" i="25"/>
  <c r="AA24" i="25"/>
  <c r="AA25" i="25"/>
  <c r="AA27" i="25"/>
  <c r="AA28" i="25"/>
  <c r="AA29" i="25"/>
  <c r="AA30" i="25"/>
  <c r="AA31" i="25"/>
  <c r="AA32" i="25"/>
  <c r="AA33" i="25"/>
  <c r="AA35" i="25"/>
  <c r="AA36" i="25"/>
  <c r="AA37" i="25"/>
  <c r="AA38" i="25"/>
  <c r="AA39" i="25"/>
  <c r="AA40" i="25"/>
  <c r="AA42" i="25"/>
  <c r="AA43" i="25"/>
  <c r="AA44" i="25"/>
  <c r="AA45" i="25"/>
  <c r="AA46" i="25"/>
  <c r="AA47" i="25"/>
  <c r="AA48" i="25"/>
  <c r="AA49" i="25"/>
  <c r="AA50" i="25"/>
  <c r="AA52" i="25"/>
  <c r="AA53" i="25"/>
  <c r="AA54" i="25"/>
  <c r="AA55" i="25"/>
  <c r="AA56" i="25"/>
  <c r="AA57" i="25"/>
  <c r="AA58" i="25"/>
  <c r="L14" i="25"/>
  <c r="L15" i="25"/>
  <c r="L16" i="25"/>
  <c r="L17" i="25"/>
  <c r="L19" i="25"/>
  <c r="L20" i="25"/>
  <c r="L21" i="25"/>
  <c r="L22" i="25"/>
  <c r="L23" i="25"/>
  <c r="L24" i="25"/>
  <c r="L25" i="25"/>
  <c r="L27" i="25"/>
  <c r="L28" i="25"/>
  <c r="L29" i="25"/>
  <c r="L30" i="25"/>
  <c r="L31" i="25"/>
  <c r="L32" i="25"/>
  <c r="L33" i="25"/>
  <c r="L35" i="25"/>
  <c r="L36" i="25"/>
  <c r="L37" i="25"/>
  <c r="L38" i="25"/>
  <c r="L39" i="25"/>
  <c r="L40" i="25"/>
  <c r="L42" i="25"/>
  <c r="L43" i="25"/>
  <c r="L44" i="25"/>
  <c r="L45" i="25"/>
  <c r="L46" i="25"/>
  <c r="L47" i="25"/>
  <c r="L48" i="25"/>
  <c r="L49" i="25"/>
  <c r="L50" i="25"/>
  <c r="L52" i="25"/>
  <c r="L53" i="25"/>
  <c r="L54" i="25"/>
  <c r="L55" i="25"/>
  <c r="L56" i="25"/>
  <c r="L57" i="25"/>
  <c r="L58" i="25"/>
  <c r="K14" i="25"/>
  <c r="K15" i="25"/>
  <c r="K16" i="25"/>
  <c r="K17" i="25"/>
  <c r="K19" i="25"/>
  <c r="K20" i="25"/>
  <c r="K21" i="25"/>
  <c r="K22" i="25"/>
  <c r="K23" i="25"/>
  <c r="K24" i="25"/>
  <c r="K25" i="25"/>
  <c r="K27" i="25"/>
  <c r="K28" i="25"/>
  <c r="K29" i="25"/>
  <c r="K30" i="25"/>
  <c r="K31" i="25"/>
  <c r="K32" i="25"/>
  <c r="K33" i="25"/>
  <c r="K35" i="25"/>
  <c r="K36" i="25"/>
  <c r="K37" i="25"/>
  <c r="K38" i="25"/>
  <c r="K39" i="25"/>
  <c r="K40" i="25"/>
  <c r="K42" i="25"/>
  <c r="K43" i="25"/>
  <c r="K44" i="25"/>
  <c r="K45" i="25"/>
  <c r="K46" i="25"/>
  <c r="K47" i="25"/>
  <c r="K48" i="25"/>
  <c r="K49" i="25"/>
  <c r="K50" i="25"/>
  <c r="K52" i="25"/>
  <c r="K53" i="25"/>
  <c r="K54" i="25"/>
  <c r="K55" i="25"/>
  <c r="K56" i="25"/>
  <c r="K57" i="25"/>
  <c r="K58" i="25"/>
  <c r="A28" i="25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14" i="25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X26" i="19"/>
  <c r="Y26" i="19"/>
  <c r="Z26" i="19"/>
  <c r="AA26" i="19"/>
  <c r="AA62" i="19" s="1"/>
  <c r="AB26" i="19"/>
  <c r="AB62" i="19" s="1"/>
  <c r="AC26" i="19"/>
  <c r="AD26" i="19"/>
  <c r="AE26" i="19"/>
  <c r="AE62" i="19" s="1"/>
  <c r="AF26" i="19"/>
  <c r="AF62" i="19" s="1"/>
  <c r="W26" i="19"/>
  <c r="L61" i="19"/>
  <c r="N26" i="19"/>
  <c r="O26" i="19"/>
  <c r="P26" i="19"/>
  <c r="Q26" i="19"/>
  <c r="R26" i="19"/>
  <c r="R62" i="19" s="1"/>
  <c r="S26" i="19"/>
  <c r="T26" i="19"/>
  <c r="M26" i="19"/>
  <c r="D26" i="19"/>
  <c r="E26" i="19"/>
  <c r="F26" i="19"/>
  <c r="G26" i="19"/>
  <c r="G62" i="19" s="1"/>
  <c r="H26" i="19"/>
  <c r="H62" i="19" s="1"/>
  <c r="I26" i="19"/>
  <c r="J26" i="19"/>
  <c r="C26" i="19"/>
  <c r="C62" i="19" s="1"/>
  <c r="V14" i="19"/>
  <c r="V16" i="19"/>
  <c r="V19" i="19"/>
  <c r="V20" i="19"/>
  <c r="V21" i="19"/>
  <c r="V23" i="19"/>
  <c r="V28" i="19"/>
  <c r="V29" i="19"/>
  <c r="V31" i="19"/>
  <c r="V35" i="19"/>
  <c r="U14" i="19"/>
  <c r="U16" i="19"/>
  <c r="U19" i="19"/>
  <c r="U20" i="19"/>
  <c r="U21" i="19"/>
  <c r="U23" i="19"/>
  <c r="U29" i="19"/>
  <c r="U31" i="19"/>
  <c r="U35" i="19"/>
  <c r="L14" i="19"/>
  <c r="L15" i="19"/>
  <c r="L18" i="19"/>
  <c r="L19" i="19"/>
  <c r="L20" i="19"/>
  <c r="L21" i="19"/>
  <c r="L22" i="19"/>
  <c r="L23" i="19"/>
  <c r="L24" i="19"/>
  <c r="L25" i="19"/>
  <c r="L27" i="19"/>
  <c r="L28" i="19"/>
  <c r="L29" i="19"/>
  <c r="L30" i="19"/>
  <c r="L31" i="19"/>
  <c r="L32" i="19"/>
  <c r="L33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  <c r="L50" i="19"/>
  <c r="L51" i="19"/>
  <c r="L52" i="19"/>
  <c r="L53" i="19"/>
  <c r="L54" i="19"/>
  <c r="L55" i="19"/>
  <c r="L56" i="19"/>
  <c r="L57" i="19"/>
  <c r="L58" i="19"/>
  <c r="K14" i="19"/>
  <c r="K15" i="19"/>
  <c r="K18" i="19"/>
  <c r="K19" i="19"/>
  <c r="K20" i="19"/>
  <c r="K21" i="19"/>
  <c r="K22" i="19"/>
  <c r="K23" i="19"/>
  <c r="K24" i="19"/>
  <c r="K25" i="19"/>
  <c r="K27" i="19"/>
  <c r="K28" i="19"/>
  <c r="K29" i="19"/>
  <c r="K30" i="19"/>
  <c r="K31" i="19"/>
  <c r="K32" i="19"/>
  <c r="K33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A28" i="19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V61" i="16"/>
  <c r="W61" i="16"/>
  <c r="X61" i="16"/>
  <c r="Y61" i="16"/>
  <c r="Z61" i="16"/>
  <c r="AA61" i="16"/>
  <c r="AB61" i="16"/>
  <c r="AC61" i="16"/>
  <c r="AD61" i="16"/>
  <c r="AE61" i="16"/>
  <c r="AF61" i="16"/>
  <c r="AG61" i="16"/>
  <c r="AH61" i="16"/>
  <c r="AI61" i="16"/>
  <c r="AJ61" i="16"/>
  <c r="U61" i="16"/>
  <c r="V25" i="16"/>
  <c r="W25" i="16"/>
  <c r="X25" i="16"/>
  <c r="Y25" i="16"/>
  <c r="Z25" i="16"/>
  <c r="AA25" i="16"/>
  <c r="AB25" i="16"/>
  <c r="AC25" i="16"/>
  <c r="AD25" i="16"/>
  <c r="AE25" i="16"/>
  <c r="AF25" i="16"/>
  <c r="AG25" i="16"/>
  <c r="AH25" i="16"/>
  <c r="AI25" i="16"/>
  <c r="AJ25" i="16"/>
  <c r="AK25" i="16"/>
  <c r="AL25" i="16"/>
  <c r="AM25" i="16"/>
  <c r="AN25" i="16"/>
  <c r="AO25" i="16"/>
  <c r="AP25" i="16"/>
  <c r="AQ25" i="16"/>
  <c r="AR25" i="16"/>
  <c r="AS25" i="16"/>
  <c r="AT25" i="16"/>
  <c r="AU25" i="16"/>
  <c r="AV25" i="16"/>
  <c r="AV61" i="16" s="1"/>
  <c r="AW25" i="16"/>
  <c r="AX25" i="16"/>
  <c r="U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E25" i="16"/>
  <c r="D13" i="16"/>
  <c r="T13" i="16" s="1"/>
  <c r="D14" i="16"/>
  <c r="T14" i="16" s="1"/>
  <c r="D15" i="16"/>
  <c r="T15" i="16" s="1"/>
  <c r="D16" i="16"/>
  <c r="T16" i="16" s="1"/>
  <c r="D17" i="16"/>
  <c r="T17" i="16" s="1"/>
  <c r="D18" i="16"/>
  <c r="T18" i="16" s="1"/>
  <c r="D19" i="16"/>
  <c r="T19" i="16" s="1"/>
  <c r="D20" i="16"/>
  <c r="T20" i="16" s="1"/>
  <c r="D21" i="16"/>
  <c r="T21" i="16" s="1"/>
  <c r="D22" i="16"/>
  <c r="T22" i="16" s="1"/>
  <c r="D23" i="16"/>
  <c r="T23" i="16" s="1"/>
  <c r="D24" i="16"/>
  <c r="T24" i="16" s="1"/>
  <c r="D26" i="16"/>
  <c r="T26" i="16" s="1"/>
  <c r="D27" i="16"/>
  <c r="T27" i="16" s="1"/>
  <c r="D28" i="16"/>
  <c r="T28" i="16" s="1"/>
  <c r="D29" i="16"/>
  <c r="T29" i="16" s="1"/>
  <c r="D30" i="16"/>
  <c r="T30" i="16" s="1"/>
  <c r="D31" i="16"/>
  <c r="T31" i="16" s="1"/>
  <c r="D32" i="16"/>
  <c r="T32" i="16" s="1"/>
  <c r="D33" i="16"/>
  <c r="T33" i="16" s="1"/>
  <c r="D34" i="16"/>
  <c r="T34" i="16" s="1"/>
  <c r="D35" i="16"/>
  <c r="T35" i="16" s="1"/>
  <c r="D36" i="16"/>
  <c r="T36" i="16" s="1"/>
  <c r="D37" i="16"/>
  <c r="T37" i="16" s="1"/>
  <c r="D38" i="16"/>
  <c r="T38" i="16" s="1"/>
  <c r="D39" i="16"/>
  <c r="T39" i="16" s="1"/>
  <c r="D40" i="16"/>
  <c r="D41" i="16"/>
  <c r="D42" i="16"/>
  <c r="T42" i="16" s="1"/>
  <c r="D43" i="16"/>
  <c r="D44" i="16"/>
  <c r="D45" i="16"/>
  <c r="D46" i="16"/>
  <c r="D47" i="16"/>
  <c r="T47" i="16" s="1"/>
  <c r="D48" i="16"/>
  <c r="T48" i="16" s="1"/>
  <c r="D49" i="16"/>
  <c r="T49" i="16" s="1"/>
  <c r="D51" i="16"/>
  <c r="D52" i="16"/>
  <c r="T52" i="16" s="1"/>
  <c r="D53" i="16"/>
  <c r="D54" i="16"/>
  <c r="T54" i="16" s="1"/>
  <c r="D55" i="16"/>
  <c r="T55" i="16" s="1"/>
  <c r="D56" i="16"/>
  <c r="T56" i="16" s="1"/>
  <c r="D57" i="16"/>
  <c r="T57" i="16" s="1"/>
  <c r="C13" i="16"/>
  <c r="S13" i="16" s="1"/>
  <c r="C14" i="16"/>
  <c r="S14" i="16" s="1"/>
  <c r="C15" i="16"/>
  <c r="S15" i="16" s="1"/>
  <c r="C16" i="16"/>
  <c r="S16" i="16" s="1"/>
  <c r="C17" i="16"/>
  <c r="S17" i="16" s="1"/>
  <c r="C18" i="16"/>
  <c r="S18" i="16" s="1"/>
  <c r="C19" i="16"/>
  <c r="S19" i="16" s="1"/>
  <c r="C20" i="16"/>
  <c r="S20" i="16" s="1"/>
  <c r="C21" i="16"/>
  <c r="S21" i="16" s="1"/>
  <c r="C22" i="16"/>
  <c r="S22" i="16" s="1"/>
  <c r="C23" i="16"/>
  <c r="S23" i="16" s="1"/>
  <c r="C24" i="16"/>
  <c r="S24" i="16" s="1"/>
  <c r="C26" i="16"/>
  <c r="S26" i="16" s="1"/>
  <c r="C27" i="16"/>
  <c r="S27" i="16" s="1"/>
  <c r="C28" i="16"/>
  <c r="S28" i="16" s="1"/>
  <c r="C29" i="16"/>
  <c r="S29" i="16" s="1"/>
  <c r="C30" i="16"/>
  <c r="S30" i="16" s="1"/>
  <c r="C31" i="16"/>
  <c r="S31" i="16" s="1"/>
  <c r="C32" i="16"/>
  <c r="S32" i="16" s="1"/>
  <c r="C33" i="16"/>
  <c r="S33" i="16" s="1"/>
  <c r="C34" i="16"/>
  <c r="S34" i="16" s="1"/>
  <c r="C35" i="16"/>
  <c r="S35" i="16" s="1"/>
  <c r="C36" i="16"/>
  <c r="S36" i="16" s="1"/>
  <c r="C37" i="16"/>
  <c r="S37" i="16" s="1"/>
  <c r="C38" i="16"/>
  <c r="S38" i="16" s="1"/>
  <c r="C39" i="16"/>
  <c r="S39" i="16" s="1"/>
  <c r="C40" i="16"/>
  <c r="C41" i="16"/>
  <c r="C42" i="16"/>
  <c r="S42" i="16" s="1"/>
  <c r="C43" i="16"/>
  <c r="C44" i="16"/>
  <c r="C45" i="16"/>
  <c r="C46" i="16"/>
  <c r="C47" i="16"/>
  <c r="S47" i="16" s="1"/>
  <c r="C48" i="16"/>
  <c r="S48" i="16" s="1"/>
  <c r="C49" i="16"/>
  <c r="S49" i="16" s="1"/>
  <c r="C51" i="16"/>
  <c r="C52" i="16"/>
  <c r="S52" i="16" s="1"/>
  <c r="C53" i="16"/>
  <c r="C54" i="16"/>
  <c r="S54" i="16" s="1"/>
  <c r="C55" i="16"/>
  <c r="S55" i="16" s="1"/>
  <c r="C56" i="16"/>
  <c r="S56" i="16" s="1"/>
  <c r="C57" i="16"/>
  <c r="S57" i="16" s="1"/>
  <c r="A27" i="16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13" i="16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D25" i="28"/>
  <c r="E25" i="28"/>
  <c r="F25" i="28"/>
  <c r="G25" i="28"/>
  <c r="H25" i="28"/>
  <c r="I25" i="28"/>
  <c r="J25" i="28"/>
  <c r="K25" i="28"/>
  <c r="L25" i="28"/>
  <c r="M25" i="28"/>
  <c r="N25" i="28"/>
  <c r="O25" i="28"/>
  <c r="P25" i="28"/>
  <c r="Q25" i="28"/>
  <c r="R25" i="28"/>
  <c r="S25" i="28"/>
  <c r="T25" i="28"/>
  <c r="U25" i="28"/>
  <c r="V25" i="28"/>
  <c r="W25" i="28"/>
  <c r="X25" i="28"/>
  <c r="Y25" i="28"/>
  <c r="Z25" i="28"/>
  <c r="AA25" i="28"/>
  <c r="AB25" i="28"/>
  <c r="AC25" i="28"/>
  <c r="AD25" i="28"/>
  <c r="AE25" i="28"/>
  <c r="AF25" i="28"/>
  <c r="AG25" i="28"/>
  <c r="AH25" i="28"/>
  <c r="AI25" i="28"/>
  <c r="AJ25" i="28"/>
  <c r="AK25" i="28"/>
  <c r="AL25" i="28"/>
  <c r="AM25" i="28"/>
  <c r="AN25" i="28"/>
  <c r="AO25" i="28"/>
  <c r="AP25" i="28"/>
  <c r="AQ25" i="28"/>
  <c r="AR25" i="28"/>
  <c r="C25" i="28"/>
  <c r="G23" i="7" l="1"/>
  <c r="L26" i="19"/>
  <c r="K26" i="19"/>
  <c r="N61" i="16"/>
  <c r="J61" i="16"/>
  <c r="F61" i="16"/>
  <c r="V62" i="25"/>
  <c r="R62" i="25"/>
  <c r="AD62" i="19"/>
  <c r="Z62" i="19"/>
  <c r="AS62" i="25"/>
  <c r="AU62" i="25"/>
  <c r="AX62" i="25"/>
  <c r="AE62" i="25"/>
  <c r="M62" i="25"/>
  <c r="W62" i="25"/>
  <c r="S62" i="25"/>
  <c r="O62" i="25"/>
  <c r="I62" i="25"/>
  <c r="W62" i="19"/>
  <c r="T62" i="19"/>
  <c r="I62" i="19"/>
  <c r="AW61" i="16"/>
  <c r="J23" i="7"/>
  <c r="AN61" i="28"/>
  <c r="N62" i="19"/>
  <c r="P62" i="19"/>
  <c r="AD61" i="23"/>
  <c r="AP61" i="28"/>
  <c r="AL61" i="28"/>
  <c r="AH61" i="28"/>
  <c r="Z61" i="28"/>
  <c r="R61" i="28"/>
  <c r="N61" i="28"/>
  <c r="N23" i="7"/>
  <c r="K23" i="7"/>
  <c r="AS61" i="16"/>
  <c r="AO61" i="16"/>
  <c r="AR61" i="28"/>
  <c r="BZ59" i="7"/>
  <c r="AT59" i="7"/>
  <c r="AT62" i="23"/>
  <c r="AD62" i="23" s="1"/>
  <c r="Y62" i="23"/>
  <c r="X62" i="23"/>
  <c r="W62" i="23"/>
  <c r="Z62" i="23"/>
  <c r="AH62" i="25"/>
  <c r="N62" i="25"/>
  <c r="AM61" i="16"/>
  <c r="AT61" i="16"/>
  <c r="AP61" i="16"/>
  <c r="O61" i="16"/>
  <c r="K61" i="16"/>
  <c r="G61" i="16"/>
  <c r="AO61" i="28"/>
  <c r="AK61" i="28"/>
  <c r="AC61" i="28"/>
  <c r="U61" i="28"/>
  <c r="M61" i="28"/>
  <c r="AP62" i="25"/>
  <c r="Z62" i="25"/>
  <c r="AK61" i="16"/>
  <c r="AR61" i="16"/>
  <c r="AN61" i="16"/>
  <c r="P61" i="16"/>
  <c r="L61" i="16"/>
  <c r="H23" i="7"/>
  <c r="CV59" i="7"/>
  <c r="CF59" i="7"/>
  <c r="BT59" i="7"/>
  <c r="BH59" i="7"/>
  <c r="AV59" i="7"/>
  <c r="AJ59" i="7"/>
  <c r="X59" i="7"/>
  <c r="T59" i="7"/>
  <c r="DC59" i="7"/>
  <c r="CY59" i="7"/>
  <c r="CU59" i="7"/>
  <c r="CQ59" i="7"/>
  <c r="CM59" i="7"/>
  <c r="CI59" i="7"/>
  <c r="CE59" i="7"/>
  <c r="CA59" i="7"/>
  <c r="BW59" i="7"/>
  <c r="BS59" i="7"/>
  <c r="BO59" i="7"/>
  <c r="BK59" i="7"/>
  <c r="BG59" i="7"/>
  <c r="BC59" i="7"/>
  <c r="AY59" i="7"/>
  <c r="AU59" i="7"/>
  <c r="AQ59" i="7"/>
  <c r="AM59" i="7"/>
  <c r="AI59" i="7"/>
  <c r="AE59" i="7"/>
  <c r="AA59" i="7"/>
  <c r="W59" i="7"/>
  <c r="S59" i="7"/>
  <c r="L23" i="7"/>
  <c r="CZ59" i="7"/>
  <c r="CN59" i="7"/>
  <c r="CB59" i="7"/>
  <c r="BP59" i="7"/>
  <c r="BD59" i="7"/>
  <c r="AN59" i="7"/>
  <c r="AB59" i="7"/>
  <c r="DF59" i="7"/>
  <c r="DB59" i="7"/>
  <c r="CX59" i="7"/>
  <c r="CL59" i="7"/>
  <c r="CH59" i="7"/>
  <c r="BV59" i="7"/>
  <c r="BR59" i="7"/>
  <c r="BF59" i="7"/>
  <c r="BB59" i="7"/>
  <c r="AP59" i="7"/>
  <c r="AL59" i="7"/>
  <c r="Z59" i="7"/>
  <c r="V59" i="7"/>
  <c r="DD59" i="7"/>
  <c r="CR59" i="7"/>
  <c r="CJ59" i="7"/>
  <c r="BX59" i="7"/>
  <c r="BL59" i="7"/>
  <c r="AZ59" i="7"/>
  <c r="AR59" i="7"/>
  <c r="AF59" i="7"/>
  <c r="P59" i="7"/>
  <c r="M23" i="7"/>
  <c r="I23" i="7"/>
  <c r="DE59" i="7"/>
  <c r="DA59" i="7"/>
  <c r="CW59" i="7"/>
  <c r="CS59" i="7"/>
  <c r="CO59" i="7"/>
  <c r="CK59" i="7"/>
  <c r="CG59" i="7"/>
  <c r="CC59" i="7"/>
  <c r="BY59" i="7"/>
  <c r="BU59" i="7"/>
  <c r="BQ59" i="7"/>
  <c r="BM59" i="7"/>
  <c r="BI59" i="7"/>
  <c r="BE59" i="7"/>
  <c r="BA59" i="7"/>
  <c r="AW59" i="7"/>
  <c r="AS59" i="7"/>
  <c r="AO59" i="7"/>
  <c r="AK59" i="7"/>
  <c r="AG59" i="7"/>
  <c r="AC59" i="7"/>
  <c r="Y59" i="7"/>
  <c r="U59" i="7"/>
  <c r="Q59" i="7"/>
  <c r="D59" i="7"/>
  <c r="C59" i="7"/>
  <c r="F59" i="7"/>
  <c r="E59" i="7"/>
  <c r="AR62" i="23"/>
  <c r="AQ62" i="23"/>
  <c r="AS62" i="23"/>
  <c r="Q62" i="23"/>
  <c r="L62" i="23"/>
  <c r="H62" i="23"/>
  <c r="U62" i="23"/>
  <c r="E62" i="23"/>
  <c r="S62" i="23"/>
  <c r="K62" i="23"/>
  <c r="G62" i="23"/>
  <c r="M62" i="23"/>
  <c r="V62" i="23"/>
  <c r="R62" i="23"/>
  <c r="N62" i="23"/>
  <c r="F62" i="23"/>
  <c r="AT62" i="25"/>
  <c r="AO62" i="25"/>
  <c r="AN62" i="25"/>
  <c r="AJ62" i="25"/>
  <c r="AI62" i="25"/>
  <c r="F62" i="25"/>
  <c r="S62" i="19"/>
  <c r="J62" i="19"/>
  <c r="D62" i="19"/>
  <c r="R61" i="16"/>
  <c r="I61" i="16"/>
  <c r="H61" i="16"/>
  <c r="AF61" i="28"/>
  <c r="T61" i="28"/>
  <c r="H61" i="28"/>
  <c r="AQ61" i="28"/>
  <c r="AI61" i="28"/>
  <c r="K61" i="28"/>
  <c r="O59" i="7"/>
  <c r="AV62" i="25"/>
  <c r="L61" i="25"/>
  <c r="Y62" i="25"/>
  <c r="U62" i="25"/>
  <c r="Q62" i="25"/>
  <c r="C62" i="25"/>
  <c r="G62" i="25"/>
  <c r="X62" i="19"/>
  <c r="Q62" i="19"/>
  <c r="K61" i="19"/>
  <c r="O62" i="19"/>
  <c r="AU61" i="16"/>
  <c r="AQ61" i="16"/>
  <c r="AX61" i="16"/>
  <c r="AL61" i="16"/>
  <c r="Q61" i="16"/>
  <c r="M61" i="16"/>
  <c r="AG61" i="28"/>
  <c r="Y61" i="28"/>
  <c r="Q61" i="28"/>
  <c r="I61" i="28"/>
  <c r="AD61" i="28"/>
  <c r="J61" i="28"/>
  <c r="F61" i="28"/>
  <c r="AW62" i="25"/>
  <c r="AL62" i="25"/>
  <c r="AD62" i="25"/>
  <c r="AK62" i="25"/>
  <c r="AG62" i="25"/>
  <c r="X62" i="25"/>
  <c r="T62" i="25"/>
  <c r="P62" i="25"/>
  <c r="E62" i="25"/>
  <c r="AC62" i="19"/>
  <c r="Y62" i="19"/>
  <c r="F62" i="19"/>
  <c r="AJ61" i="28"/>
  <c r="AB61" i="28"/>
  <c r="X61" i="28"/>
  <c r="P61" i="28"/>
  <c r="L61" i="28"/>
  <c r="D61" i="28"/>
  <c r="S60" i="16"/>
  <c r="AM61" i="28"/>
  <c r="AE61" i="28"/>
  <c r="AA61" i="28"/>
  <c r="S61" i="28"/>
  <c r="G61" i="28"/>
  <c r="AR26" i="25"/>
  <c r="AQ26" i="25"/>
  <c r="AA26" i="25"/>
  <c r="AB26" i="25"/>
  <c r="AC62" i="25"/>
  <c r="L26" i="25"/>
  <c r="K26" i="25"/>
  <c r="M62" i="19"/>
  <c r="V26" i="19"/>
  <c r="U62" i="19"/>
  <c r="U26" i="19"/>
  <c r="E62" i="19"/>
  <c r="V62" i="19" s="1"/>
  <c r="C25" i="16"/>
  <c r="S25" i="16" s="1"/>
  <c r="E61" i="16"/>
  <c r="AD26" i="23"/>
  <c r="AC26" i="23"/>
  <c r="AB26" i="23"/>
  <c r="AA26" i="23"/>
  <c r="AG62" i="23"/>
  <c r="AF62" i="23"/>
  <c r="AE62" i="23"/>
  <c r="W61" i="28"/>
  <c r="V61" i="28"/>
  <c r="O61" i="28"/>
  <c r="C61" i="28"/>
  <c r="E61" i="28"/>
  <c r="T60" i="16"/>
  <c r="D25" i="16"/>
  <c r="T25" i="16" s="1"/>
  <c r="A27" i="28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13" i="28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B24" i="27"/>
  <c r="AC24" i="27"/>
  <c r="AD24" i="27"/>
  <c r="AE24" i="27"/>
  <c r="AE60" i="27" s="1"/>
  <c r="AF24" i="27"/>
  <c r="AG24" i="27"/>
  <c r="AH24" i="27"/>
  <c r="AH60" i="27" s="1"/>
  <c r="AA24" i="27"/>
  <c r="AA60" i="27" s="1"/>
  <c r="R24" i="27"/>
  <c r="P24" i="27" s="1"/>
  <c r="S24" i="27"/>
  <c r="S60" i="27" s="1"/>
  <c r="T24" i="27"/>
  <c r="T60" i="27" s="1"/>
  <c r="U24" i="27"/>
  <c r="U60" i="27" s="1"/>
  <c r="V24" i="27"/>
  <c r="V60" i="27" s="1"/>
  <c r="W24" i="27"/>
  <c r="W60" i="27" s="1"/>
  <c r="X24" i="27"/>
  <c r="X60" i="27" s="1"/>
  <c r="Q24" i="27"/>
  <c r="Q60" i="27" s="1"/>
  <c r="E59" i="27"/>
  <c r="C59" i="27" s="1"/>
  <c r="H24" i="27"/>
  <c r="I24" i="27"/>
  <c r="J24" i="27"/>
  <c r="K24" i="27"/>
  <c r="L24" i="27"/>
  <c r="M24" i="27"/>
  <c r="N24" i="27"/>
  <c r="G24" i="27"/>
  <c r="Z12" i="27"/>
  <c r="Z13" i="27"/>
  <c r="Z14" i="27"/>
  <c r="Z16" i="27"/>
  <c r="Z17" i="27"/>
  <c r="Z18" i="27"/>
  <c r="Z19" i="27"/>
  <c r="Z20" i="27"/>
  <c r="Z21" i="27"/>
  <c r="Z22" i="27"/>
  <c r="Z23" i="27"/>
  <c r="Z25" i="27"/>
  <c r="Z26" i="27"/>
  <c r="Z27" i="27"/>
  <c r="Z28" i="27"/>
  <c r="Z29" i="27"/>
  <c r="Z30" i="27"/>
  <c r="Z31" i="27"/>
  <c r="Z33" i="27"/>
  <c r="Z34" i="27"/>
  <c r="Z36" i="27"/>
  <c r="Z37" i="27"/>
  <c r="Z38" i="27"/>
  <c r="Z40" i="27"/>
  <c r="Z41" i="27"/>
  <c r="Z42" i="27"/>
  <c r="Z43" i="27"/>
  <c r="Z44" i="27"/>
  <c r="Z45" i="27"/>
  <c r="Z48" i="27"/>
  <c r="Z50" i="27"/>
  <c r="Z51" i="27"/>
  <c r="Z52" i="27"/>
  <c r="Z53" i="27"/>
  <c r="Z54" i="27"/>
  <c r="Z55" i="27"/>
  <c r="Z56" i="27"/>
  <c r="Y12" i="27"/>
  <c r="Y13" i="27"/>
  <c r="Y14" i="27"/>
  <c r="Y16" i="27"/>
  <c r="Y17" i="27"/>
  <c r="Y18" i="27"/>
  <c r="Y19" i="27"/>
  <c r="Y20" i="27"/>
  <c r="Y21" i="27"/>
  <c r="Y22" i="27"/>
  <c r="Y23" i="27"/>
  <c r="Y25" i="27"/>
  <c r="Y26" i="27"/>
  <c r="Y27" i="27"/>
  <c r="Y28" i="27"/>
  <c r="Y29" i="27"/>
  <c r="Y30" i="27"/>
  <c r="Y31" i="27"/>
  <c r="Y33" i="27"/>
  <c r="Y34" i="27"/>
  <c r="Y36" i="27"/>
  <c r="Y37" i="27"/>
  <c r="Y38" i="27"/>
  <c r="Y40" i="27"/>
  <c r="Y41" i="27"/>
  <c r="Y42" i="27"/>
  <c r="Y43" i="27"/>
  <c r="Y44" i="27"/>
  <c r="Y45" i="27"/>
  <c r="Y48" i="27"/>
  <c r="Y50" i="27"/>
  <c r="Y51" i="27"/>
  <c r="Y52" i="27"/>
  <c r="Y53" i="27"/>
  <c r="Y54" i="27"/>
  <c r="Y55" i="27"/>
  <c r="Y56" i="27"/>
  <c r="P12" i="27"/>
  <c r="P13" i="27"/>
  <c r="P14" i="27"/>
  <c r="P16" i="27"/>
  <c r="P17" i="27"/>
  <c r="P18" i="27"/>
  <c r="P19" i="27"/>
  <c r="P20" i="27"/>
  <c r="P21" i="27"/>
  <c r="P22" i="27"/>
  <c r="P23" i="27"/>
  <c r="P25" i="27"/>
  <c r="P26" i="27"/>
  <c r="P27" i="27"/>
  <c r="P28" i="27"/>
  <c r="P29" i="27"/>
  <c r="P30" i="27"/>
  <c r="P31" i="27"/>
  <c r="P33" i="27"/>
  <c r="P34" i="27"/>
  <c r="P36" i="27"/>
  <c r="P37" i="27"/>
  <c r="P38" i="27"/>
  <c r="P39" i="27"/>
  <c r="P40" i="27"/>
  <c r="P41" i="27"/>
  <c r="P42" i="27"/>
  <c r="P43" i="27"/>
  <c r="P44" i="27"/>
  <c r="P45" i="27"/>
  <c r="P48" i="27"/>
  <c r="P50" i="27"/>
  <c r="P51" i="27"/>
  <c r="P52" i="27"/>
  <c r="P53" i="27"/>
  <c r="P54" i="27"/>
  <c r="P55" i="27"/>
  <c r="P56" i="27"/>
  <c r="O12" i="27"/>
  <c r="O13" i="27"/>
  <c r="O14" i="27"/>
  <c r="O16" i="27"/>
  <c r="O17" i="27"/>
  <c r="O18" i="27"/>
  <c r="O19" i="27"/>
  <c r="O20" i="27"/>
  <c r="O21" i="27"/>
  <c r="O22" i="27"/>
  <c r="O23" i="27"/>
  <c r="O24" i="27"/>
  <c r="O25" i="27"/>
  <c r="O26" i="27"/>
  <c r="O27" i="27"/>
  <c r="O28" i="27"/>
  <c r="O29" i="27"/>
  <c r="O30" i="27"/>
  <c r="O31" i="27"/>
  <c r="O33" i="27"/>
  <c r="O34" i="27"/>
  <c r="O36" i="27"/>
  <c r="O37" i="27"/>
  <c r="O38" i="27"/>
  <c r="O39" i="27"/>
  <c r="O40" i="27"/>
  <c r="O41" i="27"/>
  <c r="O42" i="27"/>
  <c r="O43" i="27"/>
  <c r="O44" i="27"/>
  <c r="O45" i="27"/>
  <c r="O48" i="27"/>
  <c r="O50" i="27"/>
  <c r="O51" i="27"/>
  <c r="O52" i="27"/>
  <c r="O53" i="27"/>
  <c r="O54" i="27"/>
  <c r="O55" i="27"/>
  <c r="O56" i="27"/>
  <c r="F12" i="27"/>
  <c r="F13" i="27"/>
  <c r="F14" i="27"/>
  <c r="F15" i="27"/>
  <c r="D15" i="27" s="1"/>
  <c r="F16" i="27"/>
  <c r="F17" i="27"/>
  <c r="F18" i="27"/>
  <c r="F19" i="27"/>
  <c r="F20" i="27"/>
  <c r="F21" i="27"/>
  <c r="F22" i="27"/>
  <c r="F23" i="27"/>
  <c r="F25" i="27"/>
  <c r="F26" i="27"/>
  <c r="F27" i="27"/>
  <c r="F28" i="27"/>
  <c r="F29" i="27"/>
  <c r="F30" i="27"/>
  <c r="F31" i="27"/>
  <c r="F32" i="27"/>
  <c r="F33" i="27"/>
  <c r="F34" i="27"/>
  <c r="F36" i="27"/>
  <c r="F37" i="27"/>
  <c r="F38" i="27"/>
  <c r="F39" i="27"/>
  <c r="F40" i="27"/>
  <c r="D40" i="27" s="1"/>
  <c r="F41" i="27"/>
  <c r="F42" i="27"/>
  <c r="F43" i="27"/>
  <c r="F44" i="27"/>
  <c r="F45" i="27"/>
  <c r="F46" i="27"/>
  <c r="F47" i="27"/>
  <c r="D47" i="27" s="1"/>
  <c r="F48" i="27"/>
  <c r="F50" i="27"/>
  <c r="F51" i="27"/>
  <c r="F52" i="27"/>
  <c r="F53" i="27"/>
  <c r="F54" i="27"/>
  <c r="F55" i="27"/>
  <c r="F56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5" i="27"/>
  <c r="E26" i="27"/>
  <c r="E27" i="27"/>
  <c r="E28" i="27"/>
  <c r="E29" i="27"/>
  <c r="E30" i="27"/>
  <c r="E31" i="27"/>
  <c r="E32" i="27"/>
  <c r="E33" i="27"/>
  <c r="E34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50" i="27"/>
  <c r="E51" i="27"/>
  <c r="E52" i="27"/>
  <c r="E53" i="27"/>
  <c r="E54" i="27"/>
  <c r="E55" i="27"/>
  <c r="E56" i="27"/>
  <c r="D12" i="27"/>
  <c r="D16" i="27"/>
  <c r="D19" i="27"/>
  <c r="D23" i="27"/>
  <c r="D28" i="27"/>
  <c r="D32" i="27"/>
  <c r="D36" i="27"/>
  <c r="D39" i="27"/>
  <c r="D43" i="27"/>
  <c r="D48" i="27"/>
  <c r="D51" i="27"/>
  <c r="D52" i="27"/>
  <c r="D55" i="27"/>
  <c r="D56" i="27"/>
  <c r="AF23" i="22"/>
  <c r="AF59" i="22" s="1"/>
  <c r="AG23" i="22"/>
  <c r="AG59" i="22" s="1"/>
  <c r="AH23" i="22"/>
  <c r="AH59" i="22" s="1"/>
  <c r="AE23" i="22"/>
  <c r="AE59" i="22" s="1"/>
  <c r="Z23" i="22"/>
  <c r="Z59" i="22" s="1"/>
  <c r="AA23" i="22"/>
  <c r="AA59" i="22" s="1"/>
  <c r="AB23" i="22"/>
  <c r="AB59" i="22" s="1"/>
  <c r="Y23" i="22"/>
  <c r="Y59" i="22" s="1"/>
  <c r="T23" i="22"/>
  <c r="T59" i="22" s="1"/>
  <c r="U23" i="22"/>
  <c r="U59" i="22" s="1"/>
  <c r="V23" i="22"/>
  <c r="V59" i="22" s="1"/>
  <c r="S23" i="22"/>
  <c r="S59" i="22" s="1"/>
  <c r="N23" i="22"/>
  <c r="N59" i="22" s="1"/>
  <c r="O23" i="22"/>
  <c r="O59" i="22" s="1"/>
  <c r="P23" i="22"/>
  <c r="P59" i="22" s="1"/>
  <c r="M23" i="22"/>
  <c r="M59" i="22" s="1"/>
  <c r="F23" i="22"/>
  <c r="F59" i="22" s="1"/>
  <c r="G23" i="22"/>
  <c r="G59" i="22" s="1"/>
  <c r="H23" i="22"/>
  <c r="H59" i="22" s="1"/>
  <c r="I23" i="22"/>
  <c r="I59" i="22" s="1"/>
  <c r="J23" i="22"/>
  <c r="J59" i="22" s="1"/>
  <c r="E23" i="22"/>
  <c r="E59" i="22" s="1"/>
  <c r="A26" i="27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12" i="27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T11" i="22"/>
  <c r="AT12" i="22"/>
  <c r="AT13" i="22"/>
  <c r="AT16" i="22"/>
  <c r="AT17" i="22"/>
  <c r="AT18" i="22"/>
  <c r="AT19" i="22"/>
  <c r="AT20" i="22"/>
  <c r="AT21" i="22"/>
  <c r="AT22" i="22"/>
  <c r="AT24" i="22"/>
  <c r="AT25" i="22"/>
  <c r="AT26" i="22"/>
  <c r="AT27" i="22"/>
  <c r="AT28" i="22"/>
  <c r="AT29" i="22"/>
  <c r="AT30" i="22"/>
  <c r="AT32" i="22"/>
  <c r="AT33" i="22"/>
  <c r="AT35" i="22"/>
  <c r="AT36" i="22"/>
  <c r="AT37" i="22"/>
  <c r="AT39" i="22"/>
  <c r="AT42" i="22"/>
  <c r="AT50" i="22"/>
  <c r="AT51" i="22"/>
  <c r="AT52" i="22"/>
  <c r="AT53" i="22"/>
  <c r="AT54" i="22"/>
  <c r="AS11" i="22"/>
  <c r="AS12" i="22"/>
  <c r="AS13" i="22"/>
  <c r="AS16" i="22"/>
  <c r="AS17" i="22"/>
  <c r="AS18" i="22"/>
  <c r="AS19" i="22"/>
  <c r="AS20" i="22"/>
  <c r="AS21" i="22"/>
  <c r="AS22" i="22"/>
  <c r="AS24" i="22"/>
  <c r="AS25" i="22"/>
  <c r="AS26" i="22"/>
  <c r="AS27" i="22"/>
  <c r="AS28" i="22"/>
  <c r="AS29" i="22"/>
  <c r="AS30" i="22"/>
  <c r="AS32" i="22"/>
  <c r="AS33" i="22"/>
  <c r="AS35" i="22"/>
  <c r="AS36" i="22"/>
  <c r="AS37" i="22"/>
  <c r="AS39" i="22"/>
  <c r="AS41" i="22"/>
  <c r="AS42" i="22"/>
  <c r="AS50" i="22"/>
  <c r="AS51" i="22"/>
  <c r="AS52" i="22"/>
  <c r="AS53" i="22"/>
  <c r="AS54" i="22"/>
  <c r="AR11" i="22"/>
  <c r="AR13" i="22"/>
  <c r="AR16" i="22"/>
  <c r="AR17" i="22"/>
  <c r="AR18" i="22"/>
  <c r="AR19" i="22"/>
  <c r="AR20" i="22"/>
  <c r="AR21" i="22"/>
  <c r="AR22" i="22"/>
  <c r="AR24" i="22"/>
  <c r="AR25" i="22"/>
  <c r="AR26" i="22"/>
  <c r="AR27" i="22"/>
  <c r="AR28" i="22"/>
  <c r="AR29" i="22"/>
  <c r="AR30" i="22"/>
  <c r="AR32" i="22"/>
  <c r="AR33" i="22"/>
  <c r="AR35" i="22"/>
  <c r="AR36" i="22"/>
  <c r="AR37" i="22"/>
  <c r="AR50" i="22"/>
  <c r="AR51" i="22"/>
  <c r="AR53" i="22"/>
  <c r="AR55" i="22"/>
  <c r="AQ11" i="22"/>
  <c r="AQ13" i="22"/>
  <c r="AQ16" i="22"/>
  <c r="AQ17" i="22"/>
  <c r="AQ18" i="22"/>
  <c r="AQ19" i="22"/>
  <c r="AQ20" i="22"/>
  <c r="AQ21" i="22"/>
  <c r="AQ22" i="22"/>
  <c r="AQ24" i="22"/>
  <c r="AQ25" i="22"/>
  <c r="AQ26" i="22"/>
  <c r="AQ27" i="22"/>
  <c r="AQ28" i="22"/>
  <c r="AQ29" i="22"/>
  <c r="AQ30" i="22"/>
  <c r="AQ32" i="22"/>
  <c r="AQ33" i="22"/>
  <c r="AQ35" i="22"/>
  <c r="AQ36" i="22"/>
  <c r="AQ37" i="22"/>
  <c r="AQ50" i="22"/>
  <c r="AQ51" i="22"/>
  <c r="AQ53" i="22"/>
  <c r="AQ55" i="22"/>
  <c r="AN11" i="22"/>
  <c r="AN12" i="22"/>
  <c r="AN13" i="22"/>
  <c r="AN16" i="22"/>
  <c r="AN17" i="22"/>
  <c r="AN18" i="22"/>
  <c r="AN19" i="22"/>
  <c r="AN20" i="22"/>
  <c r="AN21" i="22"/>
  <c r="AN22" i="22"/>
  <c r="AN24" i="22"/>
  <c r="AN25" i="22"/>
  <c r="AN26" i="22"/>
  <c r="AN27" i="22"/>
  <c r="AN28" i="22"/>
  <c r="AN29" i="22"/>
  <c r="AN30" i="22"/>
  <c r="AN32" i="22"/>
  <c r="AN33" i="22"/>
  <c r="AN35" i="22"/>
  <c r="AN36" i="22"/>
  <c r="AN37" i="22"/>
  <c r="AN39" i="22"/>
  <c r="AN41" i="22"/>
  <c r="AN42" i="22"/>
  <c r="AN43" i="22"/>
  <c r="AN50" i="22"/>
  <c r="AN51" i="22"/>
  <c r="AN52" i="22"/>
  <c r="AN53" i="22"/>
  <c r="AN54" i="22"/>
  <c r="AN55" i="22"/>
  <c r="AM11" i="22"/>
  <c r="AM12" i="22"/>
  <c r="AM13" i="22"/>
  <c r="AM16" i="22"/>
  <c r="AM17" i="22"/>
  <c r="AM18" i="22"/>
  <c r="AM19" i="22"/>
  <c r="AM20" i="22"/>
  <c r="AM21" i="22"/>
  <c r="AM22" i="22"/>
  <c r="AM24" i="22"/>
  <c r="AM25" i="22"/>
  <c r="AM26" i="22"/>
  <c r="AM27" i="22"/>
  <c r="AM28" i="22"/>
  <c r="AM29" i="22"/>
  <c r="AM30" i="22"/>
  <c r="AM32" i="22"/>
  <c r="AM33" i="22"/>
  <c r="AM35" i="22"/>
  <c r="AM36" i="22"/>
  <c r="AM37" i="22"/>
  <c r="AM39" i="22"/>
  <c r="AM41" i="22"/>
  <c r="AM42" i="22"/>
  <c r="AM43" i="22"/>
  <c r="AM50" i="22"/>
  <c r="AM51" i="22"/>
  <c r="AM52" i="22"/>
  <c r="AM53" i="22"/>
  <c r="AM54" i="22"/>
  <c r="AM55" i="22"/>
  <c r="AL11" i="22"/>
  <c r="AL12" i="22"/>
  <c r="AL13" i="22"/>
  <c r="AL16" i="22"/>
  <c r="AL17" i="22"/>
  <c r="AL18" i="22"/>
  <c r="AL19" i="22"/>
  <c r="AL20" i="22"/>
  <c r="AL21" i="22"/>
  <c r="AL22" i="22"/>
  <c r="AL24" i="22"/>
  <c r="AL25" i="22"/>
  <c r="AL26" i="22"/>
  <c r="AL27" i="22"/>
  <c r="AL28" i="22"/>
  <c r="AL29" i="22"/>
  <c r="AL30" i="22"/>
  <c r="AL32" i="22"/>
  <c r="AL33" i="22"/>
  <c r="AL35" i="22"/>
  <c r="AL36" i="22"/>
  <c r="AL37" i="22"/>
  <c r="AL39" i="22"/>
  <c r="AL41" i="22"/>
  <c r="AL42" i="22"/>
  <c r="AL43" i="22"/>
  <c r="AL50" i="22"/>
  <c r="AL51" i="22"/>
  <c r="AL52" i="22"/>
  <c r="AL53" i="22"/>
  <c r="AL54" i="22"/>
  <c r="AL55" i="22"/>
  <c r="AK11" i="22"/>
  <c r="AK12" i="22"/>
  <c r="AK13" i="22"/>
  <c r="AK16" i="22"/>
  <c r="AK17" i="22"/>
  <c r="AK18" i="22"/>
  <c r="AK19" i="22"/>
  <c r="AK20" i="22"/>
  <c r="AK21" i="22"/>
  <c r="AK22" i="22"/>
  <c r="AK24" i="22"/>
  <c r="AK25" i="22"/>
  <c r="AK26" i="22"/>
  <c r="AK27" i="22"/>
  <c r="AK28" i="22"/>
  <c r="AK29" i="22"/>
  <c r="AK30" i="22"/>
  <c r="AK32" i="22"/>
  <c r="AK33" i="22"/>
  <c r="AK35" i="22"/>
  <c r="AK36" i="22"/>
  <c r="AK37" i="22"/>
  <c r="AK39" i="22"/>
  <c r="AK41" i="22"/>
  <c r="AK42" i="22"/>
  <c r="AK43" i="22"/>
  <c r="AK50" i="22"/>
  <c r="AK51" i="22"/>
  <c r="AK52" i="22"/>
  <c r="AK53" i="22"/>
  <c r="AK54" i="22"/>
  <c r="AK55" i="22"/>
  <c r="AD11" i="22"/>
  <c r="AD12" i="22"/>
  <c r="AD13" i="22"/>
  <c r="AD16" i="22"/>
  <c r="AD17" i="22"/>
  <c r="AD18" i="22"/>
  <c r="AD19" i="22"/>
  <c r="AD20" i="22"/>
  <c r="AD21" i="22"/>
  <c r="AD22" i="22"/>
  <c r="AD24" i="22"/>
  <c r="AD25" i="22"/>
  <c r="AD26" i="22"/>
  <c r="AD27" i="22"/>
  <c r="AD28" i="22"/>
  <c r="AD29" i="22"/>
  <c r="AD30" i="22"/>
  <c r="AD32" i="22"/>
  <c r="AD33" i="22"/>
  <c r="AD35" i="22"/>
  <c r="AD36" i="22"/>
  <c r="AD37" i="22"/>
  <c r="AD39" i="22"/>
  <c r="AD41" i="22"/>
  <c r="AD42" i="22"/>
  <c r="AD43" i="22"/>
  <c r="AD50" i="22"/>
  <c r="AD51" i="22"/>
  <c r="AD52" i="22"/>
  <c r="AD53" i="22"/>
  <c r="AD54" i="22"/>
  <c r="AD55" i="22"/>
  <c r="AC11" i="22"/>
  <c r="AC12" i="22"/>
  <c r="AC13" i="22"/>
  <c r="AC16" i="22"/>
  <c r="AC17" i="22"/>
  <c r="AC18" i="22"/>
  <c r="AC19" i="22"/>
  <c r="AC20" i="22"/>
  <c r="AC21" i="22"/>
  <c r="AC22" i="22"/>
  <c r="AC24" i="22"/>
  <c r="AC25" i="22"/>
  <c r="AC26" i="22"/>
  <c r="AC27" i="22"/>
  <c r="AC28" i="22"/>
  <c r="AC29" i="22"/>
  <c r="AC30" i="22"/>
  <c r="AC32" i="22"/>
  <c r="AC33" i="22"/>
  <c r="AC35" i="22"/>
  <c r="AC36" i="22"/>
  <c r="AC41" i="22"/>
  <c r="AC42" i="22"/>
  <c r="AC43" i="22"/>
  <c r="AC50" i="22"/>
  <c r="AC51" i="22"/>
  <c r="AC52" i="22"/>
  <c r="AC53" i="22"/>
  <c r="AC54" i="22"/>
  <c r="AC55" i="22"/>
  <c r="X11" i="22"/>
  <c r="X12" i="22"/>
  <c r="X13" i="22"/>
  <c r="X16" i="22"/>
  <c r="X17" i="22"/>
  <c r="X18" i="22"/>
  <c r="X19" i="22"/>
  <c r="X20" i="22"/>
  <c r="X21" i="22"/>
  <c r="X22" i="22"/>
  <c r="X24" i="22"/>
  <c r="X25" i="22"/>
  <c r="X26" i="22"/>
  <c r="X27" i="22"/>
  <c r="X28" i="22"/>
  <c r="X29" i="22"/>
  <c r="X30" i="22"/>
  <c r="X32" i="22"/>
  <c r="X33" i="22"/>
  <c r="X35" i="22"/>
  <c r="X36" i="22"/>
  <c r="X37" i="22"/>
  <c r="X39" i="22"/>
  <c r="X41" i="22"/>
  <c r="X42" i="22"/>
  <c r="X43" i="22"/>
  <c r="X50" i="22"/>
  <c r="X51" i="22"/>
  <c r="X52" i="22"/>
  <c r="X53" i="22"/>
  <c r="X54" i="22"/>
  <c r="X55" i="22"/>
  <c r="W11" i="22"/>
  <c r="W12" i="22"/>
  <c r="W13" i="22"/>
  <c r="W16" i="22"/>
  <c r="W17" i="22"/>
  <c r="W18" i="22"/>
  <c r="W19" i="22"/>
  <c r="W20" i="22"/>
  <c r="W21" i="22"/>
  <c r="W22" i="22"/>
  <c r="W24" i="22"/>
  <c r="W25" i="22"/>
  <c r="W26" i="22"/>
  <c r="W27" i="22"/>
  <c r="W28" i="22"/>
  <c r="W29" i="22"/>
  <c r="W30" i="22"/>
  <c r="W32" i="22"/>
  <c r="W33" i="22"/>
  <c r="W35" i="22"/>
  <c r="W36" i="22"/>
  <c r="W37" i="22"/>
  <c r="W39" i="22"/>
  <c r="W41" i="22"/>
  <c r="W42" i="22"/>
  <c r="W43" i="22"/>
  <c r="W50" i="22"/>
  <c r="W51" i="22"/>
  <c r="W52" i="22"/>
  <c r="W53" i="22"/>
  <c r="W54" i="22"/>
  <c r="W55" i="22"/>
  <c r="R11" i="22"/>
  <c r="AJ11" i="22" s="1"/>
  <c r="R12" i="22"/>
  <c r="AJ12" i="22" s="1"/>
  <c r="R13" i="22"/>
  <c r="AJ13" i="22" s="1"/>
  <c r="R16" i="22"/>
  <c r="AJ16" i="22" s="1"/>
  <c r="R17" i="22"/>
  <c r="R18" i="22"/>
  <c r="AJ18" i="22" s="1"/>
  <c r="R19" i="22"/>
  <c r="R20" i="22"/>
  <c r="AJ20" i="22" s="1"/>
  <c r="R21" i="22"/>
  <c r="R22" i="22"/>
  <c r="R24" i="22"/>
  <c r="AJ24" i="22" s="1"/>
  <c r="R25" i="22"/>
  <c r="R26" i="22"/>
  <c r="AJ26" i="22" s="1"/>
  <c r="R27" i="22"/>
  <c r="R28" i="22"/>
  <c r="AJ28" i="22" s="1"/>
  <c r="R29" i="22"/>
  <c r="AJ29" i="22" s="1"/>
  <c r="R30" i="22"/>
  <c r="AJ30" i="22" s="1"/>
  <c r="R32" i="22"/>
  <c r="AJ32" i="22" s="1"/>
  <c r="R33" i="22"/>
  <c r="AJ33" i="22" s="1"/>
  <c r="R35" i="22"/>
  <c r="R36" i="22"/>
  <c r="AJ36" i="22" s="1"/>
  <c r="R37" i="22"/>
  <c r="AJ37" i="22" s="1"/>
  <c r="R39" i="22"/>
  <c r="R41" i="22"/>
  <c r="AJ41" i="22" s="1"/>
  <c r="R42" i="22"/>
  <c r="AJ42" i="22" s="1"/>
  <c r="R43" i="22"/>
  <c r="AJ43" i="22" s="1"/>
  <c r="R50" i="22"/>
  <c r="AJ50" i="22" s="1"/>
  <c r="R51" i="22"/>
  <c r="AJ51" i="22" s="1"/>
  <c r="R52" i="22"/>
  <c r="R53" i="22"/>
  <c r="AJ53" i="22" s="1"/>
  <c r="R54" i="22"/>
  <c r="AJ54" i="22" s="1"/>
  <c r="R55" i="22"/>
  <c r="Q11" i="22"/>
  <c r="AI11" i="22" s="1"/>
  <c r="Q12" i="22"/>
  <c r="Q13" i="22"/>
  <c r="Q16" i="22"/>
  <c r="Q17" i="22"/>
  <c r="Q18" i="22"/>
  <c r="AI18" i="22" s="1"/>
  <c r="Q19" i="22"/>
  <c r="Q20" i="22"/>
  <c r="Q21" i="22"/>
  <c r="Q22" i="22"/>
  <c r="AI22" i="22" s="1"/>
  <c r="Q24" i="22"/>
  <c r="Q25" i="22"/>
  <c r="Q26" i="22"/>
  <c r="Q27" i="22"/>
  <c r="Q28" i="22"/>
  <c r="Q29" i="22"/>
  <c r="AI29" i="22" s="1"/>
  <c r="Q30" i="22"/>
  <c r="Q32" i="22"/>
  <c r="Q33" i="22"/>
  <c r="AI33" i="22" s="1"/>
  <c r="Q35" i="22"/>
  <c r="Q36" i="22"/>
  <c r="Q37" i="22"/>
  <c r="Q39" i="22"/>
  <c r="Q41" i="22"/>
  <c r="AI41" i="22" s="1"/>
  <c r="Q42" i="22"/>
  <c r="Q43" i="22"/>
  <c r="Q50" i="22"/>
  <c r="Q51" i="22"/>
  <c r="Q52" i="22"/>
  <c r="Q53" i="22"/>
  <c r="AI53" i="22" s="1"/>
  <c r="Q54" i="22"/>
  <c r="Q55" i="22"/>
  <c r="L11" i="22"/>
  <c r="L12" i="22"/>
  <c r="L13" i="22"/>
  <c r="L16" i="22"/>
  <c r="AP16" i="22" s="1"/>
  <c r="L17" i="22"/>
  <c r="L18" i="22"/>
  <c r="AP18" i="22" s="1"/>
  <c r="L19" i="22"/>
  <c r="AP19" i="22" s="1"/>
  <c r="L20" i="22"/>
  <c r="L21" i="22"/>
  <c r="AP21" i="22" s="1"/>
  <c r="L22" i="22"/>
  <c r="AP22" i="22" s="1"/>
  <c r="L24" i="22"/>
  <c r="L25" i="22"/>
  <c r="L26" i="22"/>
  <c r="L27" i="22"/>
  <c r="L28" i="22"/>
  <c r="AP28" i="22" s="1"/>
  <c r="L29" i="22"/>
  <c r="L30" i="22"/>
  <c r="L32" i="22"/>
  <c r="L33" i="22"/>
  <c r="L35" i="22"/>
  <c r="L36" i="22"/>
  <c r="L37" i="22"/>
  <c r="AP37" i="22" s="1"/>
  <c r="L38" i="22"/>
  <c r="AP38" i="22" s="1"/>
  <c r="L39" i="22"/>
  <c r="L40" i="22"/>
  <c r="AP40" i="22" s="1"/>
  <c r="L41" i="22"/>
  <c r="L42" i="22"/>
  <c r="AP42" i="22" s="1"/>
  <c r="L43" i="22"/>
  <c r="L44" i="22"/>
  <c r="AP44" i="22" s="1"/>
  <c r="L50" i="22"/>
  <c r="L51" i="22"/>
  <c r="L53" i="22"/>
  <c r="AP53" i="22" s="1"/>
  <c r="L54" i="22"/>
  <c r="L55" i="22"/>
  <c r="AP55" i="22" s="1"/>
  <c r="K11" i="22"/>
  <c r="K12" i="22"/>
  <c r="K13" i="22"/>
  <c r="K16" i="22"/>
  <c r="K17" i="22"/>
  <c r="K18" i="22"/>
  <c r="AO18" i="22" s="1"/>
  <c r="K19" i="22"/>
  <c r="K20" i="22"/>
  <c r="K21" i="22"/>
  <c r="K22" i="22"/>
  <c r="AO22" i="22" s="1"/>
  <c r="K24" i="22"/>
  <c r="K25" i="22"/>
  <c r="K26" i="22"/>
  <c r="K27" i="22"/>
  <c r="K28" i="22"/>
  <c r="K29" i="22"/>
  <c r="AO29" i="22" s="1"/>
  <c r="K30" i="22"/>
  <c r="K32" i="22"/>
  <c r="K33" i="22"/>
  <c r="AO33" i="22" s="1"/>
  <c r="K35" i="22"/>
  <c r="K36" i="22"/>
  <c r="K37" i="22"/>
  <c r="K38" i="22"/>
  <c r="AO38" i="22" s="1"/>
  <c r="K39" i="22"/>
  <c r="K40" i="22"/>
  <c r="AO40" i="22" s="1"/>
  <c r="K41" i="22"/>
  <c r="AO41" i="22" s="1"/>
  <c r="K42" i="22"/>
  <c r="K43" i="22"/>
  <c r="K44" i="22"/>
  <c r="AO44" i="22" s="1"/>
  <c r="K50" i="22"/>
  <c r="K51" i="22"/>
  <c r="K53" i="22"/>
  <c r="AO53" i="22" s="1"/>
  <c r="K54" i="22"/>
  <c r="K55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4" i="22"/>
  <c r="D25" i="22"/>
  <c r="D26" i="22"/>
  <c r="D27" i="22"/>
  <c r="D28" i="22"/>
  <c r="D29" i="22"/>
  <c r="D30" i="22"/>
  <c r="D31" i="22"/>
  <c r="D32" i="22"/>
  <c r="D33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9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4" i="22"/>
  <c r="C25" i="22"/>
  <c r="C26" i="22"/>
  <c r="C27" i="22"/>
  <c r="C28" i="22"/>
  <c r="C29" i="22"/>
  <c r="C30" i="22"/>
  <c r="C31" i="22"/>
  <c r="C32" i="22"/>
  <c r="C33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A25" i="22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11" i="22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G60" i="2"/>
  <c r="D24" i="2"/>
  <c r="E24" i="2"/>
  <c r="F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26" i="2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D23" i="20"/>
  <c r="E23" i="20"/>
  <c r="F23" i="20"/>
  <c r="G23" i="20"/>
  <c r="H23" i="20"/>
  <c r="I23" i="20"/>
  <c r="J23" i="20"/>
  <c r="K23" i="20"/>
  <c r="L23" i="20"/>
  <c r="M23" i="20"/>
  <c r="N23" i="20"/>
  <c r="O23" i="20"/>
  <c r="P23" i="20"/>
  <c r="Q23" i="20"/>
  <c r="R23" i="20"/>
  <c r="S23" i="20"/>
  <c r="T23" i="20"/>
  <c r="U23" i="20"/>
  <c r="V23" i="20"/>
  <c r="W23" i="20"/>
  <c r="X23" i="20"/>
  <c r="Y23" i="20"/>
  <c r="Z23" i="20"/>
  <c r="AA23" i="20"/>
  <c r="AB23" i="20"/>
  <c r="AC23" i="20"/>
  <c r="AD23" i="20"/>
  <c r="AE23" i="20"/>
  <c r="AF23" i="20"/>
  <c r="AG23" i="20"/>
  <c r="AH23" i="20"/>
  <c r="AI23" i="20"/>
  <c r="AJ23" i="20"/>
  <c r="A26" i="20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25" i="20"/>
  <c r="A12" i="20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11" i="20"/>
  <c r="D61" i="16" l="1"/>
  <c r="T61" i="16" s="1"/>
  <c r="R60" i="27"/>
  <c r="P60" i="27" s="1"/>
  <c r="AT59" i="22"/>
  <c r="D31" i="27"/>
  <c r="AP11" i="22"/>
  <c r="D58" i="22"/>
  <c r="AP12" i="22"/>
  <c r="AP30" i="22"/>
  <c r="W58" i="22"/>
  <c r="X58" i="22"/>
  <c r="Q58" i="22"/>
  <c r="AP50" i="22"/>
  <c r="AP29" i="22"/>
  <c r="AC58" i="22"/>
  <c r="AD58" i="22"/>
  <c r="L58" i="22"/>
  <c r="K58" i="22"/>
  <c r="AP24" i="22"/>
  <c r="AQ59" i="22"/>
  <c r="AP20" i="22"/>
  <c r="AJ52" i="22"/>
  <c r="R58" i="22"/>
  <c r="AP52" i="22"/>
  <c r="C61" i="16"/>
  <c r="S61" i="16" s="1"/>
  <c r="AR59" i="22"/>
  <c r="AS59" i="22"/>
  <c r="AP13" i="22"/>
  <c r="AQ62" i="25"/>
  <c r="K62" i="19"/>
  <c r="L62" i="19"/>
  <c r="C47" i="27"/>
  <c r="D44" i="27"/>
  <c r="D20" i="27"/>
  <c r="D27" i="27"/>
  <c r="C15" i="27"/>
  <c r="AJ55" i="22"/>
  <c r="AJ39" i="22"/>
  <c r="AJ17" i="22"/>
  <c r="AP25" i="22"/>
  <c r="AJ35" i="22"/>
  <c r="AA62" i="23"/>
  <c r="AJ21" i="22"/>
  <c r="AD23" i="22"/>
  <c r="AJ22" i="22"/>
  <c r="AL23" i="22"/>
  <c r="N59" i="7"/>
  <c r="X23" i="22"/>
  <c r="J59" i="7"/>
  <c r="AI19" i="22"/>
  <c r="AJ19" i="22"/>
  <c r="AE59" i="20"/>
  <c r="W59" i="20"/>
  <c r="O59" i="20"/>
  <c r="G59" i="20"/>
  <c r="I59" i="7"/>
  <c r="K59" i="7"/>
  <c r="AC62" i="23"/>
  <c r="AR62" i="25"/>
  <c r="S60" i="2"/>
  <c r="O60" i="2"/>
  <c r="F60" i="2"/>
  <c r="V59" i="20"/>
  <c r="R59" i="20"/>
  <c r="J59" i="20"/>
  <c r="L59" i="7"/>
  <c r="H59" i="7"/>
  <c r="M59" i="7"/>
  <c r="AB62" i="23"/>
  <c r="L62" i="25"/>
  <c r="K62" i="25"/>
  <c r="AP27" i="22"/>
  <c r="AJ27" i="22"/>
  <c r="G59" i="7"/>
  <c r="AB62" i="25"/>
  <c r="AG60" i="27"/>
  <c r="AF60" i="27"/>
  <c r="AB60" i="27"/>
  <c r="Z24" i="27"/>
  <c r="L60" i="27"/>
  <c r="H60" i="27"/>
  <c r="M60" i="27"/>
  <c r="N60" i="27"/>
  <c r="AP17" i="22"/>
  <c r="AK23" i="22"/>
  <c r="AQ23" i="22"/>
  <c r="Q23" i="22"/>
  <c r="D23" i="22"/>
  <c r="AD60" i="2"/>
  <c r="R60" i="2"/>
  <c r="AC60" i="2"/>
  <c r="U60" i="2"/>
  <c r="I60" i="2"/>
  <c r="Z60" i="2"/>
  <c r="AF60" i="2"/>
  <c r="X60" i="2"/>
  <c r="T60" i="2"/>
  <c r="P60" i="2"/>
  <c r="Y59" i="20"/>
  <c r="U59" i="20"/>
  <c r="I59" i="20"/>
  <c r="T59" i="20"/>
  <c r="H59" i="20"/>
  <c r="V60" i="2"/>
  <c r="N60" i="2"/>
  <c r="J60" i="2"/>
  <c r="AP39" i="22"/>
  <c r="J60" i="27"/>
  <c r="AP51" i="22"/>
  <c r="AH59" i="20"/>
  <c r="Z59" i="20"/>
  <c r="N59" i="20"/>
  <c r="AD59" i="20"/>
  <c r="AP26" i="22"/>
  <c r="AB60" i="2"/>
  <c r="L60" i="2"/>
  <c r="H60" i="2"/>
  <c r="AP54" i="22"/>
  <c r="D60" i="2"/>
  <c r="F59" i="20"/>
  <c r="AA62" i="25"/>
  <c r="K60" i="27"/>
  <c r="AO25" i="22"/>
  <c r="AJ25" i="22"/>
  <c r="AI25" i="22"/>
  <c r="AC59" i="20"/>
  <c r="Q59" i="20"/>
  <c r="E59" i="20"/>
  <c r="AJ59" i="20"/>
  <c r="AF59" i="20"/>
  <c r="E60" i="2"/>
  <c r="C60" i="2"/>
  <c r="Y60" i="2"/>
  <c r="M60" i="2"/>
  <c r="AB59" i="20"/>
  <c r="L59" i="20"/>
  <c r="X59" i="20"/>
  <c r="P59" i="20"/>
  <c r="D59" i="20"/>
  <c r="F24" i="27"/>
  <c r="AD60" i="27"/>
  <c r="AR23" i="22"/>
  <c r="R23" i="22"/>
  <c r="AN23" i="22"/>
  <c r="AT23" i="22"/>
  <c r="C51" i="27"/>
  <c r="C31" i="27"/>
  <c r="AC60" i="27"/>
  <c r="C20" i="27"/>
  <c r="C12" i="27"/>
  <c r="C18" i="27"/>
  <c r="Y24" i="27"/>
  <c r="C23" i="27"/>
  <c r="C19" i="27"/>
  <c r="C22" i="27"/>
  <c r="C14" i="27"/>
  <c r="C54" i="27"/>
  <c r="C50" i="27"/>
  <c r="C46" i="27"/>
  <c r="C42" i="27"/>
  <c r="C38" i="27"/>
  <c r="C34" i="27"/>
  <c r="C30" i="27"/>
  <c r="C26" i="27"/>
  <c r="C52" i="27"/>
  <c r="C44" i="27"/>
  <c r="C28" i="27"/>
  <c r="O60" i="27"/>
  <c r="C55" i="27"/>
  <c r="C43" i="27"/>
  <c r="C39" i="27"/>
  <c r="C27" i="27"/>
  <c r="I60" i="27"/>
  <c r="C16" i="27"/>
  <c r="E24" i="27"/>
  <c r="C56" i="27"/>
  <c r="C48" i="27"/>
  <c r="C40" i="27"/>
  <c r="C32" i="27"/>
  <c r="C36" i="27"/>
  <c r="G60" i="27"/>
  <c r="AO37" i="22"/>
  <c r="AI37" i="22"/>
  <c r="AI42" i="22"/>
  <c r="AI26" i="22"/>
  <c r="AI21" i="22"/>
  <c r="AI17" i="22"/>
  <c r="AI13" i="22"/>
  <c r="AO55" i="22"/>
  <c r="AO51" i="22"/>
  <c r="AO39" i="22"/>
  <c r="AO35" i="22"/>
  <c r="AO27" i="22"/>
  <c r="AI55" i="22"/>
  <c r="AI51" i="22"/>
  <c r="AI43" i="22"/>
  <c r="AI39" i="22"/>
  <c r="AI35" i="22"/>
  <c r="AI27" i="22"/>
  <c r="AO52" i="22"/>
  <c r="AO36" i="22"/>
  <c r="AO32" i="22"/>
  <c r="AO28" i="22"/>
  <c r="AI52" i="22"/>
  <c r="AI36" i="22"/>
  <c r="AI32" i="22"/>
  <c r="AI28" i="22"/>
  <c r="AO24" i="22"/>
  <c r="AO54" i="22"/>
  <c r="AO50" i="22"/>
  <c r="AO42" i="22"/>
  <c r="AO30" i="22"/>
  <c r="AO26" i="22"/>
  <c r="AI54" i="22"/>
  <c r="AI50" i="22"/>
  <c r="AI30" i="22"/>
  <c r="AI20" i="22"/>
  <c r="AI16" i="22"/>
  <c r="AI12" i="22"/>
  <c r="W23" i="22"/>
  <c r="AI24" i="22"/>
  <c r="AS23" i="22"/>
  <c r="AO19" i="22"/>
  <c r="AO11" i="22"/>
  <c r="AM23" i="22"/>
  <c r="AM59" i="22" s="1"/>
  <c r="AO21" i="22"/>
  <c r="AO17" i="22"/>
  <c r="AO13" i="22"/>
  <c r="AO20" i="22"/>
  <c r="AO16" i="22"/>
  <c r="AO12" i="22"/>
  <c r="AE60" i="2"/>
  <c r="AA60" i="2"/>
  <c r="W60" i="2"/>
  <c r="Q60" i="2"/>
  <c r="K60" i="2"/>
  <c r="AI59" i="20"/>
  <c r="AG59" i="20"/>
  <c r="AA59" i="20"/>
  <c r="S59" i="20"/>
  <c r="M59" i="20"/>
  <c r="K59" i="20"/>
  <c r="D53" i="27"/>
  <c r="D45" i="27"/>
  <c r="D41" i="27"/>
  <c r="D37" i="27"/>
  <c r="D33" i="27"/>
  <c r="D29" i="27"/>
  <c r="D25" i="27"/>
  <c r="D21" i="27"/>
  <c r="D17" i="27"/>
  <c r="D13" i="27"/>
  <c r="D54" i="27"/>
  <c r="D50" i="27"/>
  <c r="D46" i="27"/>
  <c r="D42" i="27"/>
  <c r="D38" i="27"/>
  <c r="D34" i="27"/>
  <c r="D30" i="27"/>
  <c r="D26" i="27"/>
  <c r="D22" i="27"/>
  <c r="D18" i="27"/>
  <c r="D14" i="27"/>
  <c r="C53" i="27"/>
  <c r="C45" i="27"/>
  <c r="C41" i="27"/>
  <c r="C37" i="27"/>
  <c r="C33" i="27"/>
  <c r="C29" i="27"/>
  <c r="C25" i="27"/>
  <c r="C21" i="27"/>
  <c r="C17" i="27"/>
  <c r="C13" i="27"/>
  <c r="AC23" i="22"/>
  <c r="L23" i="22"/>
  <c r="K23" i="22"/>
  <c r="C23" i="22"/>
  <c r="AC10" i="22"/>
  <c r="W59" i="22" l="1"/>
  <c r="K59" i="22"/>
  <c r="D59" i="22"/>
  <c r="AC59" i="22"/>
  <c r="AN59" i="22"/>
  <c r="AO58" i="22"/>
  <c r="AK59" i="22"/>
  <c r="Q59" i="22"/>
  <c r="AL59" i="22"/>
  <c r="X59" i="22"/>
  <c r="Y60" i="27"/>
  <c r="L59" i="22"/>
  <c r="AD59" i="22"/>
  <c r="AP58" i="22"/>
  <c r="E60" i="27"/>
  <c r="R59" i="22"/>
  <c r="AJ23" i="22"/>
  <c r="D24" i="27"/>
  <c r="Z60" i="27"/>
  <c r="F60" i="27"/>
  <c r="AP23" i="22"/>
  <c r="AO23" i="22"/>
  <c r="AI23" i="22"/>
  <c r="K13" i="25"/>
  <c r="V13" i="19"/>
  <c r="D60" i="27" l="1"/>
  <c r="AO59" i="22"/>
  <c r="C60" i="27"/>
  <c r="AJ59" i="22"/>
  <c r="AP59" i="22"/>
  <c r="AI59" i="22"/>
  <c r="N10" i="7"/>
  <c r="M10" i="7"/>
  <c r="L10" i="7"/>
  <c r="K10" i="7"/>
  <c r="J10" i="7"/>
  <c r="I10" i="7"/>
  <c r="H10" i="7"/>
  <c r="G10" i="7"/>
  <c r="AD13" i="23"/>
  <c r="AC13" i="23"/>
  <c r="AB13" i="23"/>
  <c r="AA13" i="23"/>
  <c r="AR13" i="25"/>
  <c r="AQ13" i="25"/>
  <c r="AB13" i="25"/>
  <c r="AA13" i="25"/>
  <c r="L13" i="25"/>
  <c r="L13" i="19"/>
  <c r="K13" i="19"/>
  <c r="Z11" i="27" l="1"/>
  <c r="Y11" i="27"/>
  <c r="O11" i="27"/>
  <c r="P11" i="27" l="1"/>
  <c r="AN10" i="22" l="1"/>
  <c r="AM10" i="22"/>
  <c r="AL10" i="22"/>
  <c r="AK10" i="22"/>
  <c r="AD10" i="22"/>
  <c r="X10" i="22"/>
  <c r="W10" i="22"/>
  <c r="R10" i="22"/>
  <c r="Q10" i="22"/>
  <c r="L10" i="22"/>
  <c r="K10" i="22"/>
  <c r="D10" i="22"/>
  <c r="C10" i="22"/>
  <c r="AI10" i="22" l="1"/>
  <c r="AJ10" i="22"/>
  <c r="AP10" i="22" l="1"/>
  <c r="AT10" i="22" l="1"/>
  <c r="AS10" i="22"/>
  <c r="AR10" i="22"/>
  <c r="C12" i="16" l="1"/>
  <c r="S12" i="16" s="1"/>
  <c r="D12" i="16"/>
  <c r="T12" i="16" s="1"/>
  <c r="E11" i="27" l="1"/>
  <c r="C11" i="27" s="1"/>
  <c r="D11" i="27" l="1"/>
  <c r="AQ10" i="22" l="1"/>
  <c r="AO10" i="22" l="1"/>
  <c r="B12" i="19"/>
  <c r="C12" i="19" s="1"/>
  <c r="D12" i="19" s="1"/>
  <c r="E12" i="19" s="1"/>
  <c r="F12" i="19" s="1"/>
  <c r="G12" i="19" s="1"/>
  <c r="H12" i="19" s="1"/>
  <c r="I12" i="19" s="1"/>
  <c r="J12" i="19" s="1"/>
  <c r="K12" i="19" s="1"/>
  <c r="L12" i="19" s="1"/>
  <c r="M12" i="19" s="1"/>
  <c r="N12" i="19" s="1"/>
  <c r="O12" i="19" s="1"/>
  <c r="P12" i="19" s="1"/>
  <c r="Q12" i="19" s="1"/>
  <c r="R12" i="19" s="1"/>
  <c r="S12" i="19" s="1"/>
  <c r="T12" i="19" s="1"/>
  <c r="U12" i="19" s="1"/>
  <c r="V12" i="19" s="1"/>
  <c r="W12" i="19" s="1"/>
  <c r="X12" i="19" s="1"/>
  <c r="Y12" i="19" s="1"/>
  <c r="Z12" i="19" s="1"/>
  <c r="AA12" i="19" s="1"/>
  <c r="AB12" i="19" s="1"/>
  <c r="AC12" i="19" s="1"/>
  <c r="AD12" i="19" s="1"/>
  <c r="AE12" i="19" s="1"/>
  <c r="AF12" i="19" s="1"/>
  <c r="B10" i="27" l="1"/>
  <c r="C10" i="27" s="1"/>
  <c r="D10" i="27" s="1"/>
  <c r="E10" i="27" s="1"/>
  <c r="F10" i="27" s="1"/>
  <c r="G10" i="27" s="1"/>
  <c r="H10" i="27" s="1"/>
  <c r="I10" i="27" s="1"/>
  <c r="J10" i="27" s="1"/>
  <c r="K10" i="27" s="1"/>
  <c r="L10" i="27" s="1"/>
  <c r="M10" i="27" s="1"/>
  <c r="N10" i="27" s="1"/>
  <c r="O10" i="27" s="1"/>
  <c r="P10" i="27" s="1"/>
  <c r="Q10" i="27" s="1"/>
  <c r="R10" i="27" s="1"/>
  <c r="S10" i="27" s="1"/>
  <c r="T10" i="27" s="1"/>
  <c r="U10" i="27" s="1"/>
  <c r="V10" i="27" s="1"/>
  <c r="W10" i="27" s="1"/>
  <c r="X10" i="27" s="1"/>
  <c r="Y10" i="27" s="1"/>
  <c r="Z10" i="27" s="1"/>
  <c r="AA10" i="27" s="1"/>
  <c r="AB10" i="27" s="1"/>
  <c r="AC10" i="27" s="1"/>
  <c r="AD10" i="27" s="1"/>
  <c r="AE10" i="27" s="1"/>
  <c r="AF10" i="27" s="1"/>
  <c r="AG10" i="27" s="1"/>
  <c r="AH10" i="27" s="1"/>
  <c r="B12" i="25" l="1"/>
  <c r="C12" i="25" s="1"/>
  <c r="D12" i="25" s="1"/>
  <c r="E12" i="25" s="1"/>
  <c r="F12" i="25" s="1"/>
  <c r="G12" i="25" s="1"/>
  <c r="H12" i="25" s="1"/>
  <c r="I12" i="25" s="1"/>
  <c r="J12" i="25" s="1"/>
  <c r="K12" i="25" s="1"/>
  <c r="L12" i="25" s="1"/>
  <c r="M12" i="25" s="1"/>
  <c r="N12" i="25" s="1"/>
  <c r="O12" i="25" s="1"/>
  <c r="P12" i="25" s="1"/>
  <c r="Q12" i="25" s="1"/>
  <c r="R12" i="25" s="1"/>
  <c r="S12" i="25" s="1"/>
  <c r="T12" i="25" s="1"/>
  <c r="U12" i="25" s="1"/>
  <c r="V12" i="25" s="1"/>
  <c r="W12" i="25" s="1"/>
  <c r="X12" i="25" s="1"/>
  <c r="Y12" i="25" s="1"/>
  <c r="Z12" i="25" s="1"/>
  <c r="AA12" i="25" s="1"/>
  <c r="AB12" i="25" s="1"/>
  <c r="AC12" i="25" s="1"/>
  <c r="AD12" i="25" s="1"/>
  <c r="AE12" i="25" s="1"/>
  <c r="AF12" i="25" s="1"/>
  <c r="AG12" i="25" s="1"/>
  <c r="AH12" i="25" s="1"/>
  <c r="AI12" i="25" s="1"/>
  <c r="AJ12" i="25" s="1"/>
  <c r="AK12" i="25" s="1"/>
  <c r="AL12" i="25" s="1"/>
  <c r="AM12" i="25" s="1"/>
  <c r="AN12" i="25" s="1"/>
  <c r="AO12" i="25" s="1"/>
  <c r="AP12" i="25" s="1"/>
  <c r="AQ12" i="25" s="1"/>
  <c r="AR12" i="25" s="1"/>
  <c r="AS12" i="25" s="1"/>
  <c r="AT12" i="25" s="1"/>
  <c r="AU12" i="25" s="1"/>
  <c r="AV12" i="25" s="1"/>
  <c r="AW12" i="25" s="1"/>
  <c r="AX12" i="25" s="1"/>
  <c r="B11" i="28"/>
  <c r="C11" i="28" s="1"/>
  <c r="D11" i="28" s="1"/>
  <c r="E11" i="28" s="1"/>
  <c r="F11" i="28" s="1"/>
  <c r="G11" i="28" s="1"/>
  <c r="H11" i="28" s="1"/>
  <c r="I11" i="28" s="1"/>
  <c r="J11" i="28" s="1"/>
  <c r="K11" i="28" s="1"/>
  <c r="L11" i="28" s="1"/>
  <c r="M11" i="28" s="1"/>
  <c r="N11" i="28" s="1"/>
  <c r="O11" i="28" s="1"/>
  <c r="P11" i="28" s="1"/>
  <c r="Q11" i="28" s="1"/>
  <c r="R11" i="28" s="1"/>
  <c r="S11" i="28" s="1"/>
  <c r="T11" i="28" s="1"/>
  <c r="U11" i="28" s="1"/>
  <c r="V11" i="28" s="1"/>
  <c r="W11" i="28" s="1"/>
  <c r="X11" i="28" s="1"/>
  <c r="Y11" i="28" s="1"/>
  <c r="Z11" i="28" s="1"/>
  <c r="AA11" i="28" s="1"/>
  <c r="AB11" i="28" s="1"/>
  <c r="AC11" i="28" s="1"/>
  <c r="AD11" i="28" s="1"/>
  <c r="AE11" i="28" s="1"/>
  <c r="AF11" i="28" s="1"/>
  <c r="AG11" i="28" s="1"/>
  <c r="AH11" i="28" s="1"/>
  <c r="AI11" i="28" s="1"/>
  <c r="AJ11" i="28" s="1"/>
  <c r="AK11" i="28" s="1"/>
  <c r="AL11" i="28" s="1"/>
  <c r="AM11" i="28" s="1"/>
  <c r="AN11" i="28" s="1"/>
  <c r="AO11" i="28" s="1"/>
  <c r="AP11" i="28" s="1"/>
  <c r="AQ11" i="28" s="1"/>
  <c r="AR11" i="28" s="1"/>
  <c r="AS11" i="28" s="1"/>
  <c r="B12" i="23" l="1"/>
  <c r="C12" i="23" s="1"/>
  <c r="D12" i="23" s="1"/>
  <c r="E12" i="23" s="1"/>
  <c r="F12" i="23" s="1"/>
  <c r="G12" i="23" s="1"/>
  <c r="H12" i="23" s="1"/>
  <c r="I12" i="23" s="1"/>
  <c r="J12" i="23" s="1"/>
  <c r="K12" i="23" s="1"/>
  <c r="L12" i="23" s="1"/>
  <c r="M12" i="23" s="1"/>
  <c r="N12" i="23" s="1"/>
  <c r="O12" i="23" s="1"/>
  <c r="P12" i="23" s="1"/>
  <c r="Q12" i="23" s="1"/>
  <c r="R12" i="23" s="1"/>
  <c r="S12" i="23" s="1"/>
  <c r="T12" i="23" s="1"/>
  <c r="U12" i="23" s="1"/>
  <c r="V12" i="23" s="1"/>
  <c r="W12" i="23" s="1"/>
  <c r="X12" i="23" s="1"/>
  <c r="Y12" i="23" s="1"/>
  <c r="Z12" i="23" s="1"/>
  <c r="AA12" i="23" s="1"/>
  <c r="AB12" i="23" s="1"/>
  <c r="AC12" i="23" s="1"/>
  <c r="AD12" i="23" s="1"/>
  <c r="AE12" i="23" s="1"/>
  <c r="AF12" i="23" s="1"/>
  <c r="AG12" i="23" s="1"/>
  <c r="AH12" i="23" s="1"/>
  <c r="AI12" i="23" s="1"/>
  <c r="AJ12" i="23" s="1"/>
  <c r="AK12" i="23" s="1"/>
  <c r="AL12" i="23" s="1"/>
  <c r="AM12" i="23" s="1"/>
  <c r="AN12" i="23" s="1"/>
  <c r="AO12" i="23" s="1"/>
  <c r="AP12" i="23" s="1"/>
  <c r="AQ12" i="23" s="1"/>
  <c r="AR12" i="23" s="1"/>
  <c r="AS12" i="23" s="1"/>
  <c r="AT12" i="23" s="1"/>
  <c r="B10" i="2"/>
  <c r="C10" i="2" s="1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V10" i="2" s="1"/>
  <c r="W10" i="2" s="1"/>
  <c r="X10" i="2" s="1"/>
  <c r="Y10" i="2" s="1"/>
  <c r="Z10" i="2" s="1"/>
  <c r="AA10" i="2" s="1"/>
  <c r="AB10" i="2" s="1"/>
  <c r="AC10" i="2" s="1"/>
  <c r="AD10" i="2" s="1"/>
  <c r="AE10" i="2" s="1"/>
  <c r="AF10" i="2" s="1"/>
  <c r="B9" i="22" l="1"/>
  <c r="C9" i="22" s="1"/>
  <c r="D9" i="22" s="1"/>
  <c r="E9" i="22" s="1"/>
  <c r="F9" i="22" s="1"/>
  <c r="G9" i="22" s="1"/>
  <c r="H9" i="22" s="1"/>
  <c r="I9" i="22" s="1"/>
  <c r="J9" i="22" s="1"/>
  <c r="K9" i="22" s="1"/>
  <c r="L9" i="22" s="1"/>
  <c r="M9" i="22" s="1"/>
  <c r="N9" i="22" s="1"/>
  <c r="O9" i="22" s="1"/>
  <c r="P9" i="22" s="1"/>
  <c r="Q9" i="22" s="1"/>
  <c r="R9" i="22" s="1"/>
  <c r="S9" i="22" s="1"/>
  <c r="T9" i="22" s="1"/>
  <c r="U9" i="22" s="1"/>
  <c r="V9" i="22" s="1"/>
  <c r="W9" i="22" s="1"/>
  <c r="X9" i="22" s="1"/>
  <c r="Y9" i="22" s="1"/>
  <c r="Z9" i="22" s="1"/>
  <c r="AA9" i="22" s="1"/>
  <c r="AB9" i="22" s="1"/>
  <c r="AC9" i="22" s="1"/>
  <c r="AD9" i="22" s="1"/>
  <c r="AE9" i="22" s="1"/>
  <c r="AF9" i="22" s="1"/>
  <c r="AG9" i="22" s="1"/>
  <c r="AH9" i="22" s="1"/>
  <c r="B11" i="16"/>
  <c r="C11" i="16" s="1"/>
  <c r="D11" i="16" s="1"/>
  <c r="E11" i="16" s="1"/>
  <c r="F11" i="16" s="1"/>
  <c r="G11" i="16" s="1"/>
  <c r="H11" i="16" s="1"/>
  <c r="I11" i="16" s="1"/>
  <c r="J11" i="16" s="1"/>
  <c r="K11" i="16" s="1"/>
  <c r="L11" i="16" s="1"/>
  <c r="M11" i="16" s="1"/>
  <c r="N11" i="16" s="1"/>
  <c r="O11" i="16" s="1"/>
  <c r="P11" i="16" s="1"/>
  <c r="Q11" i="16" s="1"/>
  <c r="R11" i="16" s="1"/>
  <c r="S11" i="16" s="1"/>
  <c r="T11" i="16" s="1"/>
  <c r="U11" i="16" s="1"/>
  <c r="V11" i="16" s="1"/>
  <c r="W11" i="16" s="1"/>
  <c r="X11" i="16" s="1"/>
  <c r="Y11" i="16" s="1"/>
  <c r="Z11" i="16" s="1"/>
  <c r="AA11" i="16" s="1"/>
  <c r="AB11" i="16" s="1"/>
  <c r="AC11" i="16" s="1"/>
  <c r="AD11" i="16" s="1"/>
  <c r="AE11" i="16" s="1"/>
  <c r="AF11" i="16" s="1"/>
  <c r="AG11" i="16" s="1"/>
  <c r="AH11" i="16" s="1"/>
  <c r="AI11" i="16" s="1"/>
  <c r="AJ11" i="16" s="1"/>
  <c r="AK11" i="16" s="1"/>
  <c r="AL11" i="16" s="1"/>
  <c r="AM11" i="16" s="1"/>
  <c r="AN11" i="16" s="1"/>
  <c r="AO11" i="16" s="1"/>
  <c r="AP11" i="16" s="1"/>
  <c r="AQ11" i="16" s="1"/>
  <c r="AR11" i="16" s="1"/>
  <c r="AS11" i="16" s="1"/>
  <c r="AT11" i="16" s="1"/>
  <c r="AU11" i="16" s="1"/>
  <c r="AV11" i="16" s="1"/>
  <c r="AW11" i="16" s="1"/>
  <c r="AX11" i="16" s="1"/>
  <c r="B9" i="20"/>
  <c r="C9" i="20" s="1"/>
  <c r="D9" i="20" s="1"/>
  <c r="E9" i="20" s="1"/>
  <c r="F9" i="20" s="1"/>
  <c r="G9" i="20" s="1"/>
  <c r="H9" i="20" s="1"/>
  <c r="I9" i="20" s="1"/>
  <c r="J9" i="20" s="1"/>
  <c r="K9" i="20" s="1"/>
  <c r="L9" i="20" s="1"/>
  <c r="M9" i="20" s="1"/>
  <c r="N9" i="20" s="1"/>
  <c r="O9" i="20" s="1"/>
  <c r="P9" i="20" s="1"/>
  <c r="Q9" i="20" s="1"/>
  <c r="R9" i="20" s="1"/>
  <c r="S9" i="20" s="1"/>
  <c r="T9" i="20" s="1"/>
  <c r="U9" i="20" s="1"/>
  <c r="V9" i="20" s="1"/>
  <c r="W9" i="20" s="1"/>
  <c r="X9" i="20" s="1"/>
  <c r="Y9" i="20" s="1"/>
  <c r="Z9" i="20" s="1"/>
  <c r="AA9" i="20" s="1"/>
  <c r="AB9" i="20" s="1"/>
  <c r="AC9" i="20" s="1"/>
  <c r="AD9" i="20" s="1"/>
  <c r="AE9" i="20" s="1"/>
  <c r="AF9" i="20" s="1"/>
  <c r="AG9" i="20" s="1"/>
  <c r="AH9" i="20" s="1"/>
  <c r="AI9" i="20" s="1"/>
  <c r="AJ9" i="20" s="1"/>
  <c r="C53" i="22"/>
  <c r="C58" i="22" s="1"/>
  <c r="C59" i="22" s="1"/>
</calcChain>
</file>

<file path=xl/sharedStrings.xml><?xml version="1.0" encoding="utf-8"?>
<sst xmlns="http://schemas.openxmlformats.org/spreadsheetml/2006/main" count="1092" uniqueCount="346">
  <si>
    <t>свыше 10 лет</t>
  </si>
  <si>
    <t>всего</t>
  </si>
  <si>
    <t>Стоматологическая поликлиника</t>
  </si>
  <si>
    <t>ортодонтия</t>
  </si>
  <si>
    <t>Посещений в смену</t>
  </si>
  <si>
    <t>Посещений на 1 санацию</t>
  </si>
  <si>
    <t>Санаций в смену</t>
  </si>
  <si>
    <t>Пломб в смену</t>
  </si>
  <si>
    <t>Пломб на 1 санацию</t>
  </si>
  <si>
    <t>Соотношение неосложненого кариеса к осложненному</t>
  </si>
  <si>
    <t>Количество установленых имплантатов</t>
  </si>
  <si>
    <t>Всего</t>
  </si>
  <si>
    <t>Дети 0 - 14 лет</t>
  </si>
  <si>
    <t>Взрослые старше 18 лет</t>
  </si>
  <si>
    <t>Диагностическая работа</t>
  </si>
  <si>
    <t>компьютерных томографий</t>
  </si>
  <si>
    <t>Индекс отсева</t>
  </si>
  <si>
    <t>Таблица 1</t>
  </si>
  <si>
    <t>стоматологические кабинеты (количество)</t>
  </si>
  <si>
    <t>ДДУ</t>
  </si>
  <si>
    <t>ВУЗ</t>
  </si>
  <si>
    <t>школы</t>
  </si>
  <si>
    <t>Сеть стоматологических учреждений и осуществляемые виды медицинской помощи</t>
  </si>
  <si>
    <t xml:space="preserve">терапевтическая </t>
  </si>
  <si>
    <t xml:space="preserve">хирургическая </t>
  </si>
  <si>
    <t xml:space="preserve">ортопедическая </t>
  </si>
  <si>
    <t>профилактическая</t>
  </si>
  <si>
    <t>Таблица 2</t>
  </si>
  <si>
    <t>№ п/п</t>
  </si>
  <si>
    <t>количество (всего)</t>
  </si>
  <si>
    <t>Таблица 8</t>
  </si>
  <si>
    <t>20-24</t>
  </si>
  <si>
    <t>25-29</t>
  </si>
  <si>
    <t>30-34</t>
  </si>
  <si>
    <t>35-39</t>
  </si>
  <si>
    <t>50-54</t>
  </si>
  <si>
    <t>55-59</t>
  </si>
  <si>
    <t>15-17</t>
  </si>
  <si>
    <t>18-19</t>
  </si>
  <si>
    <t>Наименование МО</t>
  </si>
  <si>
    <t>Наименование  МО</t>
  </si>
  <si>
    <t>из них</t>
  </si>
  <si>
    <t>Наименование территории</t>
  </si>
  <si>
    <t>Проведен онкоскрининг</t>
  </si>
  <si>
    <t>до 14 лет</t>
  </si>
  <si>
    <t>40-44</t>
  </si>
  <si>
    <t>45-49</t>
  </si>
  <si>
    <t>60 и старще</t>
  </si>
  <si>
    <t xml:space="preserve">число лиц с подозрением на онкопатологию </t>
  </si>
  <si>
    <t>число лиц с подтвержденным диагнозом</t>
  </si>
  <si>
    <t>м</t>
  </si>
  <si>
    <t>ж</t>
  </si>
  <si>
    <t>Первичных всего</t>
  </si>
  <si>
    <t>стоматологические установки</t>
  </si>
  <si>
    <t>автоклавы</t>
  </si>
  <si>
    <t>ОПТГ</t>
  </si>
  <si>
    <t>Информация о количестве и сроке эксплуатации медицинского оборудования</t>
  </si>
  <si>
    <t>Операций в смену</t>
  </si>
  <si>
    <t>соотношение операций к  удаленным зубам</t>
  </si>
  <si>
    <t>Хирургическая     стоматология</t>
  </si>
  <si>
    <t>военкоматы</t>
  </si>
  <si>
    <t>стоматология общей практики</t>
  </si>
  <si>
    <t>из них по ОМС</t>
  </si>
  <si>
    <t>Количество аппаратов на 1 пациента, закончившего лечение (по ОМС)</t>
  </si>
  <si>
    <t xml:space="preserve">Всего </t>
  </si>
  <si>
    <t>Случаи детского протезирования</t>
  </si>
  <si>
    <t xml:space="preserve">съемные </t>
  </si>
  <si>
    <t>частичные</t>
  </si>
  <si>
    <t>полные</t>
  </si>
  <si>
    <t>коронки</t>
  </si>
  <si>
    <t>штампованно - паянных</t>
  </si>
  <si>
    <t>литых</t>
  </si>
  <si>
    <t>Изготовлено одиночных коронок</t>
  </si>
  <si>
    <t>Изготовлено культевых вкладок</t>
  </si>
  <si>
    <t>Изготовлено съемных протезов</t>
  </si>
  <si>
    <t>пластиночных</t>
  </si>
  <si>
    <t>частичных</t>
  </si>
  <si>
    <t>Ортодонтия</t>
  </si>
  <si>
    <t>пластмассовых</t>
  </si>
  <si>
    <t>бюгельных</t>
  </si>
  <si>
    <t xml:space="preserve">Первичных </t>
  </si>
  <si>
    <t xml:space="preserve">0 - 17 лет </t>
  </si>
  <si>
    <t>18 лет  и старше</t>
  </si>
  <si>
    <t>Ранее санированных</t>
  </si>
  <si>
    <t>Здоровых</t>
  </si>
  <si>
    <t>Таблица 7</t>
  </si>
  <si>
    <t xml:space="preserve">Информация об онкопатологии в стоматологии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</si>
  <si>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Сеть стоматологических учреждений (на основании лицензии на осуществление медицинской деятельности)</t>
  </si>
  <si>
    <t>Осуществляемы виды деятельности стоматологической помощи (на основании лицензии на осуществление медицинской деятельности)</t>
  </si>
  <si>
    <t>Таблица 3</t>
  </si>
  <si>
    <t>Таблица 5</t>
  </si>
  <si>
    <t>Операций синус-лифтинга</t>
  </si>
  <si>
    <t>женских консультации</t>
  </si>
  <si>
    <t>металлокерамических</t>
  </si>
  <si>
    <t>безметалловых</t>
  </si>
  <si>
    <t>полных</t>
  </si>
  <si>
    <t>аспирационные системы</t>
  </si>
  <si>
    <t>компрессоры</t>
  </si>
  <si>
    <t>Удалено зубов</t>
  </si>
  <si>
    <t>Всего исследований</t>
  </si>
  <si>
    <t>Санированных</t>
  </si>
  <si>
    <t>Стом отделения при многопрофиль-ных МО</t>
  </si>
  <si>
    <t>Стом кабинеты при многопрофи-льных МО</t>
  </si>
  <si>
    <t>на пром.              предприятиях</t>
  </si>
  <si>
    <t>из них детская поликлиника (как юр лицо)</t>
  </si>
  <si>
    <t>Посещений  в смену</t>
  </si>
  <si>
    <t>автоклавы для наконечников</t>
  </si>
  <si>
    <t>приобретено в отчетном году</t>
  </si>
  <si>
    <t>Дентальный КТ</t>
  </si>
  <si>
    <t>Рентгенодиагностическое оборудование</t>
  </si>
  <si>
    <t>Цифровых</t>
  </si>
  <si>
    <t>Пленочных</t>
  </si>
  <si>
    <t>Рентгенология в стоматологии</t>
  </si>
  <si>
    <t xml:space="preserve">детская </t>
  </si>
  <si>
    <t>Информация о  населении в муниципальном образовании</t>
  </si>
  <si>
    <t>Подростки             15 - 17 лет включительно</t>
  </si>
  <si>
    <t>Количественные показатели</t>
  </si>
  <si>
    <t>по поводу кариеса</t>
  </si>
  <si>
    <t>по поводу осложненного кариеса</t>
  </si>
  <si>
    <t>В системе ОМС</t>
  </si>
  <si>
    <t>Качественные показатели</t>
  </si>
  <si>
    <t>на детском приеме</t>
  </si>
  <si>
    <t>на взрослом приеме</t>
  </si>
  <si>
    <t>на смешанном приеме</t>
  </si>
  <si>
    <t>Информация о стоматологическом здоровье жителей Югры</t>
  </si>
  <si>
    <t>Всего вылечено зубов</t>
  </si>
  <si>
    <t>18 и старше                    (КСГ 5+6)</t>
  </si>
  <si>
    <t xml:space="preserve">0-17 лет </t>
  </si>
  <si>
    <t xml:space="preserve">18 и старше                   </t>
  </si>
  <si>
    <t xml:space="preserve">18 и старше                  </t>
  </si>
  <si>
    <t>По бюджету</t>
  </si>
  <si>
    <t>Платно, в том числе по договорам с организациями и СМО</t>
  </si>
  <si>
    <t>в том числе постоянных  зубов у детей (0-17 лет)</t>
  </si>
  <si>
    <t>Всего                  (КСГ18, 18.1)</t>
  </si>
  <si>
    <t>Всего                      (КСГ 17, 18,18.1, 18.2)</t>
  </si>
  <si>
    <t>из них по ортодонтическим показаниям  (КСГ18, 18.1)</t>
  </si>
  <si>
    <t xml:space="preserve">Операций (КСГ 19, 19.1, 19.2, 20, 21) </t>
  </si>
  <si>
    <t>Шинирование (КСГ 24)</t>
  </si>
  <si>
    <t>Дентальная имплантация</t>
  </si>
  <si>
    <t>Количестенные показатели</t>
  </si>
  <si>
    <t xml:space="preserve">Всего                    </t>
  </si>
  <si>
    <t xml:space="preserve">Всего                </t>
  </si>
  <si>
    <t xml:space="preserve">Операций </t>
  </si>
  <si>
    <t xml:space="preserve">Шинирование </t>
  </si>
  <si>
    <t>Платный прием</t>
  </si>
  <si>
    <t>из них Брекет-система</t>
  </si>
  <si>
    <t>Дентальный аппарат (радиовизиограф )</t>
  </si>
  <si>
    <t>Дентальный аппарат (пленочныйф )</t>
  </si>
  <si>
    <t>Соотношение операций к  удаленным зубам</t>
  </si>
  <si>
    <t xml:space="preserve">из них по ортодонтическим показаниям  </t>
  </si>
  <si>
    <t>штампованных</t>
  </si>
  <si>
    <t>из диоксида циркония</t>
  </si>
  <si>
    <t>керамические, прессованные</t>
  </si>
  <si>
    <t>Всего вылечено зубов (по ф. 30,                             все источники)</t>
  </si>
  <si>
    <t>Таблица 4</t>
  </si>
  <si>
    <t>Таблица 6</t>
  </si>
  <si>
    <t xml:space="preserve">Количественные показатели лечения твердых тканей зубов взрослому и детскому населению </t>
  </si>
  <si>
    <t>Ортопедическая стоматология (за исключением льготного зубопротезирования)</t>
  </si>
  <si>
    <t>% санированных от первичных</t>
  </si>
  <si>
    <t>Приложение 9</t>
  </si>
  <si>
    <t>Таблица 10</t>
  </si>
  <si>
    <t>Доля санированных+ранее санированных+здоровых от первичных (%)</t>
  </si>
  <si>
    <t>Качественные показатели лечения твердых тканей зубов взрослому и детскому населению (в системе ОМС для бюдженых МО или по бюджету для казенных МО)</t>
  </si>
  <si>
    <t>Удалено зубов всего</t>
  </si>
  <si>
    <t>Количество лиц, получивших зубные протезы</t>
  </si>
  <si>
    <t>Число починок зубных протезов</t>
  </si>
  <si>
    <t>Количество изготовленных зубных протезов</t>
  </si>
  <si>
    <t>Количество имплантатов, взятых на ортопедичекское лечение (коронок, опорных зубов и пр)</t>
  </si>
  <si>
    <t>Изготовлено коронок в мостовидных протезах</t>
  </si>
  <si>
    <t>из них    0-17</t>
  </si>
  <si>
    <t>Количество пациентов, взятых на ортодонтическое лечение                      0-17 лет                                                                                                 (это не обязательно первичный ортодонтический пациент)</t>
  </si>
  <si>
    <t>Количество лиц, закончивших ортодонтическое лечение              0-17 лет                                                           (полностью, а не этап)</t>
  </si>
  <si>
    <t>Количество пациентов, взятых на ортодонтическое лечение                                                                                                 (это не обязательно первичный ортодонтический пациент)</t>
  </si>
  <si>
    <t>Количество лиц, закончивших ортодонтическое лечение                  (полностью, а не этап)</t>
  </si>
  <si>
    <t>Всего Санированных, Ранее санированных, здоровых</t>
  </si>
  <si>
    <t>2020 сумма граф 5+15+25</t>
  </si>
  <si>
    <t>2021 сумма граф 6+16+26</t>
  </si>
  <si>
    <t>2020 (сумма граф 5+21+37)</t>
  </si>
  <si>
    <t>2021 (сумма граф 6+22+38)</t>
  </si>
  <si>
    <t>БУ ХМКСП</t>
  </si>
  <si>
    <t>БУ "Сургутская городская стоматологическая поликлиника № 1"</t>
  </si>
  <si>
    <t xml:space="preserve"> "Сургутская городская стоматологическая поликлиника № 2"</t>
  </si>
  <si>
    <t>БУ  "Нефтеюганская городская стоматологическая поликлиника"</t>
  </si>
  <si>
    <t>МБУ "ДСП" г. Нижневартовск"</t>
  </si>
  <si>
    <t>БУ "Нижневартовская городская стоматологическая поликлиника"</t>
  </si>
  <si>
    <t>БУ "Няганская городская стоматологическая поликлиника"</t>
  </si>
  <si>
    <t>АУ "Урайская городская стоматологическая поликлиника"</t>
  </si>
  <si>
    <t>АУ "Мегионская городская стоматологическая поликлиника"</t>
  </si>
  <si>
    <t>БУ ХМАО-Югры "Радужнинская городская стоматологическая поликлиника"</t>
  </si>
  <si>
    <t>БУ"Лангепасская  городская стоматологическая поликлиника"</t>
  </si>
  <si>
    <t>МАУЗ  "Пыть- Яхская городская стоматологическая поликлиника"</t>
  </si>
  <si>
    <t>АУ ХМАО-Югры "Кондинская районная стоматологическая поликлиника"</t>
  </si>
  <si>
    <t>ИТОГО ПО СТОМ. ПОЛИКЛИНИКАМ</t>
  </si>
  <si>
    <t>БУ "Лангепасская городская больница"</t>
  </si>
  <si>
    <t>БУ "Покачевская городская  поликлиника"</t>
  </si>
  <si>
    <t>БУ "Когалымская городская больница"</t>
  </si>
  <si>
    <t>БУ "Югорская городская больница"</t>
  </si>
  <si>
    <t>БУ  "Нефтеюганская районная больница"</t>
  </si>
  <si>
    <t>БУ "Белоярская районная больница"</t>
  </si>
  <si>
    <t>МБУЗ "Октябрьская ЦРБ"</t>
  </si>
  <si>
    <t>БУ ХМАО " Лянторская городская больница</t>
  </si>
  <si>
    <t>БУ "Нижневартовская районная больница"</t>
  </si>
  <si>
    <t>АУ "Советская районная больница"</t>
  </si>
  <si>
    <t xml:space="preserve">БУ Пионерская районная больница </t>
  </si>
  <si>
    <t>БУ "Березовская ЦРБ"</t>
  </si>
  <si>
    <t>ХМРБ</t>
  </si>
  <si>
    <t>БУ ХМАО-Югры Кондинская районная больница</t>
  </si>
  <si>
    <t>БУ ХМАО-Югры санаторий "Юган"</t>
  </si>
  <si>
    <t>БУ "Урайская окружная больница медицинской реабилитации"</t>
  </si>
  <si>
    <t>БУ ОКБ г. Ханты-Мансийск</t>
  </si>
  <si>
    <t>БУ ХМАО- Югры "СОКБ" Сургут</t>
  </si>
  <si>
    <t>КУ "Центр СПИД" Ханты-Мансийск</t>
  </si>
  <si>
    <t>БУ ХМАО-Югры "Клинический врачебно-физкультурный диспансер"</t>
  </si>
  <si>
    <t>КУ ХМАО-ЮГРЫ "Березовский противотуберкулезный диспансер"</t>
  </si>
  <si>
    <t>БУ "Федоровская городская больница"</t>
  </si>
  <si>
    <t>БУ "Поликлиника Сургутского района"</t>
  </si>
  <si>
    <t>БУ "Нижнесортымская участковая больница"</t>
  </si>
  <si>
    <t>МБУ "Новоаганская районная больница"</t>
  </si>
  <si>
    <t>КУ "Угутская участковая больница"</t>
  </si>
  <si>
    <t>БУ ХМАО-Югры "Игримская районная больница"</t>
  </si>
  <si>
    <t>Центр ОВП п.Мулымья</t>
  </si>
  <si>
    <t>КУ ХМАО- Югры "Сургутский клинический противотуберкулезный диспансер"</t>
  </si>
  <si>
    <t>АУ ХМАО-Югры "Центр профессиональной патологии"</t>
  </si>
  <si>
    <t>КУ "Ханты-Мансийский клинический противотуберкулезный диспансер"</t>
  </si>
  <si>
    <t>КУ ХМАО-Югры "Детский противотуберкулезный санаторий им ЕМ Сагандуковой"</t>
  </si>
  <si>
    <t>ИТОГО ПО ОТДЕЛЕНИЯМ</t>
  </si>
  <si>
    <t xml:space="preserve">ИТОГО </t>
  </si>
  <si>
    <t>0-17 лет                               (КСГ 12.1, 12.2)</t>
  </si>
  <si>
    <t>0-17 лет (КСГ 13.1, 13.2,14.1,14.2)</t>
  </si>
  <si>
    <t>18 и старше                    (КСГ 4)</t>
  </si>
  <si>
    <t>6,43/1</t>
  </si>
  <si>
    <t>5,0/1</t>
  </si>
  <si>
    <t>Злок.обр. грушевидного синуса</t>
  </si>
  <si>
    <t>6,5/1</t>
  </si>
  <si>
    <t>9,5/1</t>
  </si>
  <si>
    <t>мужчина 1956 г.р.  Спиноцеллюлярный рак</t>
  </si>
  <si>
    <t>женщина 1964 г.р.,  экстрамедулярная плазмоцитома</t>
  </si>
  <si>
    <t>11,24/1</t>
  </si>
  <si>
    <t>5,1/1</t>
  </si>
  <si>
    <t>5,4/1</t>
  </si>
  <si>
    <t>11,4/1</t>
  </si>
  <si>
    <t>5,8/1</t>
  </si>
  <si>
    <t>14,7/1</t>
  </si>
  <si>
    <t>7,8/1</t>
  </si>
  <si>
    <t>Плоскоклеточный  ороговевающий рак слизистой оболочки левой щеки.</t>
  </si>
  <si>
    <t>2,6/1</t>
  </si>
  <si>
    <t>3,4/1</t>
  </si>
  <si>
    <t>5,9/1</t>
  </si>
  <si>
    <t xml:space="preserve">умеренно дифференцированный плоскоклеточный ороговевающий рак </t>
  </si>
  <si>
    <t>C02.1 - злокачественное новообразование боковой поверхности языка,кончика языка - 1 человек</t>
  </si>
  <si>
    <t>C05.1 - злокачественное новообразование мягкого неба - 1 человек</t>
  </si>
  <si>
    <t>4,7/1</t>
  </si>
  <si>
    <t>4/1</t>
  </si>
  <si>
    <t>16,3/1</t>
  </si>
  <si>
    <t>4,6/1</t>
  </si>
  <si>
    <t>13,4/1</t>
  </si>
  <si>
    <t>2,8/1</t>
  </si>
  <si>
    <t>7,6/1</t>
  </si>
  <si>
    <t>3,8/1</t>
  </si>
  <si>
    <t>3,7/1</t>
  </si>
  <si>
    <t>7,5/1</t>
  </si>
  <si>
    <t>Злокачественное новообразование десны нижней челюсти.</t>
  </si>
  <si>
    <t>4,4/1</t>
  </si>
  <si>
    <t>5,2/1</t>
  </si>
  <si>
    <t>6,0/1</t>
  </si>
  <si>
    <t>2,5/1</t>
  </si>
  <si>
    <t>3,1/1</t>
  </si>
  <si>
    <t>4,1/1</t>
  </si>
  <si>
    <t>3,2/1</t>
  </si>
  <si>
    <t>4,8/1</t>
  </si>
  <si>
    <t>Злокачественное образование нижней поверхности языка</t>
  </si>
  <si>
    <t>БУ ХМАО-Югры "Сургутская клиническая травматологическая больница"</t>
  </si>
  <si>
    <t>рак верхней челюсти</t>
  </si>
  <si>
    <t>5,39:1</t>
  </si>
  <si>
    <t>3,14:1</t>
  </si>
  <si>
    <t>5,66:1</t>
  </si>
  <si>
    <t>3,78:1</t>
  </si>
  <si>
    <t>C06.9   злокач. новообразование неуточненной формы</t>
  </si>
  <si>
    <t>С08.1   злокач. новообразование подязычной железы</t>
  </si>
  <si>
    <t>С49      злокач. новообразование соеденит.мягких тканей лица</t>
  </si>
  <si>
    <t>12,9:1</t>
  </si>
  <si>
    <t>3,7:1</t>
  </si>
  <si>
    <t>16,7:1</t>
  </si>
  <si>
    <t>4,54:1</t>
  </si>
  <si>
    <t>7/1</t>
  </si>
  <si>
    <t>10/1</t>
  </si>
  <si>
    <t>5,0:1</t>
  </si>
  <si>
    <t>4,7:1</t>
  </si>
  <si>
    <t>4,8:1</t>
  </si>
  <si>
    <t>4,9:1</t>
  </si>
  <si>
    <t>5,8:1</t>
  </si>
  <si>
    <t>5,9:1</t>
  </si>
  <si>
    <t>1,6:1</t>
  </si>
  <si>
    <t>1,9:1</t>
  </si>
  <si>
    <t>2,94:1</t>
  </si>
  <si>
    <t>2,23:1</t>
  </si>
  <si>
    <t>4,15:1</t>
  </si>
  <si>
    <t>4,0:1</t>
  </si>
  <si>
    <t>БУ ХМАО-ЮГРА НОКБ им В.И.Яцкив</t>
  </si>
  <si>
    <t>Рак дна полости рта-2</t>
  </si>
  <si>
    <t>Рак языка -2</t>
  </si>
  <si>
    <t>Новообразование альвеолярного отростка нижней челюсти-1</t>
  </si>
  <si>
    <t>Лейкоплакия-3</t>
  </si>
  <si>
    <t>пациент 1949 г.р - С04.0      Cr  дна полости рта</t>
  </si>
  <si>
    <t xml:space="preserve">пациент  1962 г.р.-С 02.1       Cr языка Ш ст с метастазами  </t>
  </si>
  <si>
    <t xml:space="preserve">пациентка 1957г.р.-С 04.0 </t>
  </si>
  <si>
    <t>4,5:1</t>
  </si>
  <si>
    <t>ЗНО полости рта неуточненное</t>
  </si>
  <si>
    <t>3/1</t>
  </si>
  <si>
    <t>Пациент(м)1960 г.Диагноз.С10.302.02.21 г.(3 стадия)</t>
  </si>
  <si>
    <t>Пациент(м)1965 г.Диагноз.С09.9 12.03.21 г.(4 стадия)</t>
  </si>
  <si>
    <t>Пациент(ж)1969 г.Диагноз.С10.9 14.04.21 г.(3 стадия)</t>
  </si>
  <si>
    <t>Пациент(м) 1960 г.Диагноз С06.9.1 28.05.21 г.(2 стадия)</t>
  </si>
  <si>
    <t>1,35/1</t>
  </si>
  <si>
    <t>3,23/1</t>
  </si>
  <si>
    <t>2,7:1</t>
  </si>
  <si>
    <t>1,1:1</t>
  </si>
  <si>
    <t>2,8:1</t>
  </si>
  <si>
    <t>3,5:1</t>
  </si>
  <si>
    <t>1,2:1</t>
  </si>
  <si>
    <t>4,87/1</t>
  </si>
  <si>
    <t>4,07/1</t>
  </si>
  <si>
    <t>1,79/1</t>
  </si>
  <si>
    <t>5,7/1</t>
  </si>
  <si>
    <t>6,32/1</t>
  </si>
  <si>
    <t>1,65/1</t>
  </si>
  <si>
    <t>41:1</t>
  </si>
  <si>
    <t>10,8:1</t>
  </si>
  <si>
    <t>78:1</t>
  </si>
  <si>
    <t>7,73:1</t>
  </si>
  <si>
    <t>11,1:1</t>
  </si>
  <si>
    <t>7,29:1</t>
  </si>
  <si>
    <t>Плоскоклетлчный неораговевающий рак полости рта  (С04.0) - 1</t>
  </si>
  <si>
    <t>Плоскоклеточная ороговевающая карцинома</t>
  </si>
  <si>
    <t>Морфологические признаки низкодифференцированной</t>
  </si>
  <si>
    <t xml:space="preserve">плоскоклеточной карциномы (G3) в проекции подъязычной области, периваскулярная инвазия </t>
  </si>
  <si>
    <t xml:space="preserve">Плоскоклеточная карцинома с участками ороговения (G2) мягких тканей </t>
  </si>
  <si>
    <t>нижней челюсти слева</t>
  </si>
  <si>
    <t>Плоскоклеточная карцинома без ороговения границ</t>
  </si>
  <si>
    <t xml:space="preserve">твердого и мягкого неба справа       </t>
  </si>
  <si>
    <t>Плоскоклеточная ороговевающая карцинома дна полости рта    (С04.8)</t>
  </si>
  <si>
    <t>0.2</t>
  </si>
  <si>
    <t>11,56/1</t>
  </si>
  <si>
    <t>6,2:1</t>
  </si>
  <si>
    <t>5,95:1</t>
  </si>
  <si>
    <t>По данным МИАЦ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</si>
</sst>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_-* #,##0_р_._-;\-* #,##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4" applyNumberFormat="0" applyAlignment="0" applyProtection="0"/>
    <xf numFmtId="0" fontId="11" fillId="7" borderId="0" applyNumberFormat="0" applyBorder="0" applyAlignment="0" applyProtection="0"/>
    <xf numFmtId="0" fontId="23" fillId="0" borderId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4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5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5" fillId="5" borderId="1" xfId="3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/>
    </xf>
    <xf numFmtId="0" fontId="0" fillId="0" borderId="0" xfId="0"/>
    <xf numFmtId="0" fontId="24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18" fillId="0" borderId="0" xfId="0" applyFont="1" applyFill="1"/>
    <xf numFmtId="0" fontId="21" fillId="0" borderId="0" xfId="0" applyFont="1" applyFill="1"/>
    <xf numFmtId="0" fontId="3" fillId="0" borderId="0" xfId="0" applyFont="1" applyFill="1"/>
    <xf numFmtId="0" fontId="1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15" fillId="0" borderId="5" xfId="0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wrapText="1"/>
    </xf>
    <xf numFmtId="0" fontId="13" fillId="0" borderId="0" xfId="0" applyFont="1" applyAlignment="1"/>
    <xf numFmtId="0" fontId="25" fillId="0" borderId="0" xfId="0" applyFont="1" applyBorder="1" applyAlignment="1">
      <alignment horizontal="center" wrapText="1"/>
    </xf>
    <xf numFmtId="0" fontId="19" fillId="0" borderId="0" xfId="0" applyFont="1" applyAlignment="1"/>
    <xf numFmtId="0" fontId="1" fillId="0" borderId="0" xfId="0" applyFont="1" applyAlignment="1">
      <alignment wrapText="1"/>
    </xf>
    <xf numFmtId="0" fontId="21" fillId="0" borderId="0" xfId="0" applyFont="1" applyFill="1" applyAlignment="1">
      <alignment wrapText="1"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6" fillId="0" borderId="0" xfId="0" applyFont="1" applyFill="1" applyAlignment="1">
      <alignment horizontal="center"/>
    </xf>
    <xf numFmtId="0" fontId="1" fillId="0" borderId="1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5" fillId="5" borderId="2" xfId="3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0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20" fillId="8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3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Fill="1"/>
    <xf numFmtId="0" fontId="0" fillId="0" borderId="0" xfId="0" applyFont="1" applyBorder="1"/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Border="1"/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textRotation="90"/>
    </xf>
    <xf numFmtId="0" fontId="26" fillId="0" borderId="0" xfId="0" applyFont="1" applyFill="1" applyAlignment="1">
      <alignment horizontal="center" vertical="center" textRotation="90"/>
    </xf>
    <xf numFmtId="0" fontId="26" fillId="0" borderId="0" xfId="0" applyFont="1" applyAlignment="1">
      <alignment horizontal="center" vertical="center" textRotation="90"/>
    </xf>
    <xf numFmtId="0" fontId="0" fillId="0" borderId="0" xfId="0" applyFont="1" applyFill="1" applyBorder="1"/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0" fillId="0" borderId="8" xfId="0" applyFont="1" applyBorder="1"/>
    <xf numFmtId="0" fontId="1" fillId="0" borderId="13" xfId="0" applyFont="1" applyBorder="1" applyAlignment="1">
      <alignment vertical="center"/>
    </xf>
    <xf numFmtId="0" fontId="0" fillId="0" borderId="13" xfId="0" applyFont="1" applyBorder="1"/>
    <xf numFmtId="0" fontId="0" fillId="0" borderId="9" xfId="0" applyFont="1" applyBorder="1"/>
    <xf numFmtId="0" fontId="20" fillId="0" borderId="0" xfId="0" applyFont="1"/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  <xf numFmtId="0" fontId="13" fillId="0" borderId="0" xfId="0" applyFont="1" applyFill="1"/>
    <xf numFmtId="0" fontId="13" fillId="0" borderId="0" xfId="0" applyFont="1"/>
    <xf numFmtId="0" fontId="26" fillId="0" borderId="0" xfId="0" applyFont="1" applyAlignment="1">
      <alignment horizontal="center"/>
    </xf>
    <xf numFmtId="0" fontId="2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/>
    </xf>
    <xf numFmtId="1" fontId="20" fillId="8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 wrapText="1"/>
    </xf>
    <xf numFmtId="0" fontId="4" fillId="8" borderId="5" xfId="1" applyFont="1" applyFill="1" applyBorder="1" applyAlignment="1">
      <alignment horizontal="center" vertical="top" wrapText="1"/>
    </xf>
    <xf numFmtId="0" fontId="19" fillId="8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8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textRotation="90" wrapText="1"/>
    </xf>
    <xf numFmtId="0" fontId="1" fillId="8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0" fillId="0" borderId="1" xfId="0" applyBorder="1"/>
    <xf numFmtId="0" fontId="20" fillId="9" borderId="1" xfId="0" applyFont="1" applyFill="1" applyBorder="1" applyAlignment="1">
      <alignment horizontal="center" vertical="center"/>
    </xf>
    <xf numFmtId="2" fontId="20" fillId="9" borderId="1" xfId="0" applyNumberFormat="1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1" fontId="20" fillId="9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" fontId="1" fillId="9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0" fillId="9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8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" fillId="10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8" borderId="0" xfId="0" applyFont="1" applyFill="1"/>
    <xf numFmtId="2" fontId="20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2" fontId="1" fillId="12" borderId="1" xfId="0" applyNumberFormat="1" applyFont="1" applyFill="1" applyBorder="1" applyAlignment="1">
      <alignment horizontal="center" vertical="center" wrapText="1"/>
    </xf>
    <xf numFmtId="2" fontId="1" fillId="1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12" fontId="1" fillId="0" borderId="1" xfId="0" applyNumberFormat="1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7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 wrapText="1"/>
    </xf>
    <xf numFmtId="2" fontId="1" fillId="8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20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65" fontId="1" fillId="0" borderId="1" xfId="8" applyNumberFormat="1" applyFont="1" applyFill="1" applyBorder="1" applyAlignment="1">
      <alignment horizontal="center" vertical="center" wrapText="1"/>
    </xf>
    <xf numFmtId="165" fontId="1" fillId="0" borderId="1" xfId="8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7" fillId="0" borderId="0" xfId="0" applyFont="1" applyFill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textRotation="90" wrapText="1"/>
    </xf>
    <xf numFmtId="0" fontId="20" fillId="0" borderId="4" xfId="0" applyFont="1" applyBorder="1" applyAlignment="1">
      <alignment horizontal="center" vertical="center" textRotation="90" wrapText="1"/>
    </xf>
    <xf numFmtId="0" fontId="20" fillId="8" borderId="16" xfId="0" applyFont="1" applyFill="1" applyBorder="1" applyAlignment="1">
      <alignment horizontal="center" vertical="center" wrapText="1"/>
    </xf>
    <xf numFmtId="0" fontId="20" fillId="8" borderId="15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textRotation="90" wrapText="1"/>
    </xf>
    <xf numFmtId="0" fontId="20" fillId="0" borderId="5" xfId="0" applyFont="1" applyBorder="1" applyAlignment="1">
      <alignment horizontal="center" vertical="center" wrapText="1"/>
    </xf>
    <xf numFmtId="0" fontId="20" fillId="8" borderId="8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textRotation="90" wrapText="1"/>
    </xf>
    <xf numFmtId="0" fontId="20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0" fillId="8" borderId="8" xfId="0" applyFont="1" applyFill="1" applyBorder="1" applyAlignment="1">
      <alignment horizontal="center" vertical="center"/>
    </xf>
    <xf numFmtId="0" fontId="20" fillId="8" borderId="9" xfId="0" applyFont="1" applyFill="1" applyBorder="1" applyAlignment="1">
      <alignment horizontal="center" vertical="center"/>
    </xf>
    <xf numFmtId="0" fontId="20" fillId="8" borderId="16" xfId="0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6" fillId="0" borderId="13" xfId="0" applyFont="1" applyBorder="1" applyAlignment="1">
      <alignment horizontal="center" textRotation="90" wrapText="1"/>
    </xf>
    <xf numFmtId="0" fontId="26" fillId="0" borderId="0" xfId="0" applyFont="1" applyBorder="1" applyAlignment="1">
      <alignment horizontal="center" textRotation="90" wrapText="1"/>
    </xf>
    <xf numFmtId="0" fontId="26" fillId="0" borderId="11" xfId="0" applyFont="1" applyBorder="1" applyAlignment="1">
      <alignment horizontal="center" textRotation="90" wrapText="1"/>
    </xf>
    <xf numFmtId="0" fontId="26" fillId="0" borderId="9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textRotation="90" wrapText="1"/>
    </xf>
    <xf numFmtId="0" fontId="20" fillId="0" borderId="4" xfId="0" applyFont="1" applyBorder="1" applyAlignment="1">
      <alignment horizontal="center" textRotation="90" wrapText="1"/>
    </xf>
    <xf numFmtId="0" fontId="20" fillId="0" borderId="5" xfId="0" applyFont="1" applyBorder="1" applyAlignment="1">
      <alignment horizontal="center" textRotation="90" wrapText="1"/>
    </xf>
    <xf numFmtId="0" fontId="20" fillId="0" borderId="8" xfId="0" applyFont="1" applyBorder="1" applyAlignment="1">
      <alignment horizontal="center" textRotation="90" wrapText="1"/>
    </xf>
    <xf numFmtId="0" fontId="20" fillId="0" borderId="9" xfId="0" applyFont="1" applyBorder="1" applyAlignment="1">
      <alignment horizontal="center" textRotation="90" wrapText="1"/>
    </xf>
    <xf numFmtId="0" fontId="20" fillId="0" borderId="16" xfId="0" applyFont="1" applyBorder="1" applyAlignment="1">
      <alignment horizontal="center" textRotation="90" wrapText="1"/>
    </xf>
    <xf numFmtId="0" fontId="20" fillId="0" borderId="15" xfId="0" applyFont="1" applyBorder="1" applyAlignment="1">
      <alignment horizontal="center" textRotation="90" wrapText="1"/>
    </xf>
    <xf numFmtId="0" fontId="20" fillId="0" borderId="12" xfId="0" applyFont="1" applyBorder="1" applyAlignment="1">
      <alignment horizontal="center" textRotation="90" wrapText="1"/>
    </xf>
    <xf numFmtId="0" fontId="20" fillId="0" borderId="10" xfId="0" applyFont="1" applyBorder="1" applyAlignment="1">
      <alignment horizontal="center" textRotation="90" wrapText="1"/>
    </xf>
    <xf numFmtId="0" fontId="20" fillId="0" borderId="1" xfId="0" applyFont="1" applyBorder="1" applyAlignment="1">
      <alignment horizontal="center" textRotation="90" wrapText="1"/>
    </xf>
    <xf numFmtId="0" fontId="20" fillId="0" borderId="6" xfId="0" applyFont="1" applyBorder="1" applyAlignment="1">
      <alignment horizontal="center" textRotation="90" wrapText="1"/>
    </xf>
    <xf numFmtId="0" fontId="20" fillId="0" borderId="2" xfId="0" applyFont="1" applyBorder="1" applyAlignment="1">
      <alignment horizontal="center" textRotation="90" wrapText="1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textRotation="90" wrapText="1"/>
    </xf>
    <xf numFmtId="0" fontId="20" fillId="8" borderId="16" xfId="0" applyFont="1" applyFill="1" applyBorder="1" applyAlignment="1">
      <alignment horizontal="center" textRotation="90" wrapText="1"/>
    </xf>
    <xf numFmtId="0" fontId="20" fillId="8" borderId="15" xfId="0" applyFont="1" applyFill="1" applyBorder="1" applyAlignment="1">
      <alignment horizontal="center" textRotation="90" wrapText="1"/>
    </xf>
    <xf numFmtId="0" fontId="20" fillId="8" borderId="12" xfId="0" applyFont="1" applyFill="1" applyBorder="1" applyAlignment="1">
      <alignment horizontal="center" textRotation="90" wrapText="1"/>
    </xf>
    <xf numFmtId="0" fontId="20" fillId="8" borderId="10" xfId="0" applyFont="1" applyFill="1" applyBorder="1" applyAlignment="1">
      <alignment horizontal="center" textRotation="90" wrapText="1"/>
    </xf>
    <xf numFmtId="0" fontId="20" fillId="0" borderId="6" xfId="0" applyFont="1" applyBorder="1" applyAlignment="1">
      <alignment horizontal="center" vertical="center" textRotation="90" wrapText="1"/>
    </xf>
    <xf numFmtId="0" fontId="20" fillId="0" borderId="2" xfId="0" applyFont="1" applyBorder="1" applyAlignment="1">
      <alignment horizontal="center" vertical="center" textRotation="90" wrapText="1"/>
    </xf>
    <xf numFmtId="0" fontId="20" fillId="8" borderId="1" xfId="0" applyFont="1" applyFill="1" applyBorder="1" applyAlignment="1">
      <alignment horizontal="center" vertical="center" textRotation="90"/>
    </xf>
    <xf numFmtId="0" fontId="20" fillId="0" borderId="8" xfId="0" applyFont="1" applyBorder="1" applyAlignment="1">
      <alignment horizontal="center" vertical="center" textRotation="90" wrapText="1"/>
    </xf>
    <xf numFmtId="0" fontId="20" fillId="0" borderId="9" xfId="0" applyFont="1" applyBorder="1" applyAlignment="1">
      <alignment horizontal="center" vertical="center" textRotation="90" wrapText="1"/>
    </xf>
    <xf numFmtId="0" fontId="20" fillId="0" borderId="16" xfId="0" applyFont="1" applyBorder="1" applyAlignment="1">
      <alignment horizontal="center" vertical="center" textRotation="90" wrapText="1"/>
    </xf>
    <xf numFmtId="0" fontId="20" fillId="0" borderId="15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22" fillId="8" borderId="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5" fillId="0" borderId="11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textRotation="90" wrapText="1"/>
    </xf>
    <xf numFmtId="0" fontId="15" fillId="0" borderId="4" xfId="0" applyFont="1" applyBorder="1" applyAlignment="1">
      <alignment horizontal="center" textRotation="90" wrapText="1"/>
    </xf>
    <xf numFmtId="0" fontId="15" fillId="0" borderId="5" xfId="0" applyFont="1" applyBorder="1" applyAlignment="1">
      <alignment horizontal="center" textRotation="90" wrapText="1"/>
    </xf>
    <xf numFmtId="0" fontId="5" fillId="3" borderId="1" xfId="1" applyFont="1" applyBorder="1" applyAlignment="1">
      <alignment horizontal="center" vertical="center" wrapText="1"/>
    </xf>
    <xf numFmtId="0" fontId="5" fillId="6" borderId="8" xfId="4" applyFont="1" applyBorder="1" applyAlignment="1">
      <alignment horizontal="center" vertical="center" wrapText="1"/>
    </xf>
    <xf numFmtId="0" fontId="5" fillId="6" borderId="9" xfId="4" applyFont="1" applyBorder="1" applyAlignment="1">
      <alignment horizontal="center" vertical="center" wrapText="1"/>
    </xf>
    <xf numFmtId="0" fontId="5" fillId="6" borderId="16" xfId="4" applyFont="1" applyBorder="1" applyAlignment="1">
      <alignment horizontal="center" vertical="center" wrapText="1"/>
    </xf>
    <xf numFmtId="0" fontId="5" fillId="6" borderId="15" xfId="4" applyFont="1" applyBorder="1" applyAlignment="1">
      <alignment horizontal="center" vertical="center" wrapText="1"/>
    </xf>
    <xf numFmtId="0" fontId="5" fillId="6" borderId="12" xfId="4" applyFont="1" applyBorder="1" applyAlignment="1">
      <alignment horizontal="center" vertical="center" wrapText="1"/>
    </xf>
    <xf numFmtId="0" fontId="5" fillId="6" borderId="10" xfId="4" applyFont="1" applyBorder="1" applyAlignment="1">
      <alignment horizontal="center" vertical="center" wrapText="1"/>
    </xf>
    <xf numFmtId="0" fontId="5" fillId="8" borderId="1" xfId="5" applyFont="1" applyFill="1" applyBorder="1" applyAlignment="1">
      <alignment horizontal="center" wrapText="1"/>
    </xf>
    <xf numFmtId="0" fontId="5" fillId="8" borderId="1" xfId="5" applyFont="1" applyFill="1" applyBorder="1" applyAlignment="1">
      <alignment horizontal="center" vertical="top" wrapText="1"/>
    </xf>
    <xf numFmtId="0" fontId="6" fillId="8" borderId="8" xfId="5" applyFont="1" applyFill="1" applyBorder="1" applyAlignment="1">
      <alignment horizontal="center" vertical="top"/>
    </xf>
    <xf numFmtId="0" fontId="6" fillId="8" borderId="13" xfId="5" applyFont="1" applyFill="1" applyBorder="1" applyAlignment="1">
      <alignment horizontal="center" vertical="top"/>
    </xf>
    <xf numFmtId="0" fontId="6" fillId="8" borderId="9" xfId="5" applyFont="1" applyFill="1" applyBorder="1" applyAlignment="1">
      <alignment horizontal="center" vertical="top"/>
    </xf>
    <xf numFmtId="0" fontId="6" fillId="8" borderId="16" xfId="5" applyFont="1" applyFill="1" applyBorder="1" applyAlignment="1">
      <alignment horizontal="center" vertical="top"/>
    </xf>
    <xf numFmtId="0" fontId="6" fillId="8" borderId="0" xfId="5" applyFont="1" applyFill="1" applyBorder="1" applyAlignment="1">
      <alignment horizontal="center" vertical="top"/>
    </xf>
    <xf numFmtId="0" fontId="6" fillId="8" borderId="15" xfId="5" applyFont="1" applyFill="1" applyBorder="1" applyAlignment="1">
      <alignment horizontal="center" vertical="top"/>
    </xf>
    <xf numFmtId="0" fontId="5" fillId="8" borderId="6" xfId="5" applyFont="1" applyFill="1" applyBorder="1" applyAlignment="1">
      <alignment horizontal="center" vertical="top" wrapText="1"/>
    </xf>
    <xf numFmtId="0" fontId="5" fillId="8" borderId="7" xfId="5" applyFont="1" applyFill="1" applyBorder="1" applyAlignment="1">
      <alignment horizontal="center" vertical="top" wrapText="1"/>
    </xf>
    <xf numFmtId="0" fontId="5" fillId="8" borderId="2" xfId="5" applyFont="1" applyFill="1" applyBorder="1" applyAlignment="1">
      <alignment horizontal="center" vertical="top" wrapText="1"/>
    </xf>
    <xf numFmtId="0" fontId="5" fillId="8" borderId="6" xfId="5" applyFont="1" applyFill="1" applyBorder="1" applyAlignment="1">
      <alignment horizontal="center" wrapText="1"/>
    </xf>
    <xf numFmtId="0" fontId="5" fillId="8" borderId="2" xfId="5" applyFont="1" applyFill="1" applyBorder="1" applyAlignment="1">
      <alignment horizontal="center" wrapText="1"/>
    </xf>
    <xf numFmtId="0" fontId="5" fillId="5" borderId="6" xfId="3" applyFont="1" applyBorder="1" applyAlignment="1">
      <alignment horizontal="center" wrapText="1"/>
    </xf>
    <xf numFmtId="0" fontId="5" fillId="5" borderId="2" xfId="3" applyFont="1" applyBorder="1" applyAlignment="1">
      <alignment horizontal="center" wrapText="1"/>
    </xf>
    <xf numFmtId="0" fontId="5" fillId="5" borderId="6" xfId="3" applyFont="1" applyBorder="1" applyAlignment="1">
      <alignment horizontal="center" vertical="top" wrapText="1"/>
    </xf>
    <xf numFmtId="0" fontId="5" fillId="5" borderId="7" xfId="3" applyFont="1" applyBorder="1" applyAlignment="1">
      <alignment horizontal="center" vertical="top" wrapText="1"/>
    </xf>
    <xf numFmtId="0" fontId="5" fillId="5" borderId="2" xfId="3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4" borderId="6" xfId="2" applyFont="1" applyBorder="1" applyAlignment="1">
      <alignment horizontal="center" wrapText="1"/>
    </xf>
    <xf numFmtId="0" fontId="5" fillId="4" borderId="2" xfId="2" applyFont="1" applyBorder="1" applyAlignment="1">
      <alignment horizontal="center" wrapText="1"/>
    </xf>
    <xf numFmtId="0" fontId="5" fillId="4" borderId="6" xfId="2" applyFont="1" applyBorder="1" applyAlignment="1">
      <alignment horizontal="center" vertical="top" wrapText="1"/>
    </xf>
    <xf numFmtId="0" fontId="5" fillId="4" borderId="7" xfId="2" applyFont="1" applyBorder="1" applyAlignment="1">
      <alignment horizontal="center" vertical="top" wrapText="1"/>
    </xf>
    <xf numFmtId="0" fontId="5" fillId="4" borderId="2" xfId="2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28" fillId="8" borderId="1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</cellXfs>
  <cellStyles count="9">
    <cellStyle name="60% - Акцент5" xfId="5" builtinId="48"/>
    <cellStyle name="Excel Built-in Normal" xfId="6"/>
    <cellStyle name="Вывод" xfId="4" builtinId="21"/>
    <cellStyle name="Денежный" xfId="7" builtinId="4"/>
    <cellStyle name="Нейтральный" xfId="3" builtinId="28"/>
    <cellStyle name="Обычный" xfId="0" builtinId="0"/>
    <cellStyle name="Плохой" xfId="2" builtinId="27"/>
    <cellStyle name="Финансовый" xfId="8" builtinId="3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42</xdr:row>
      <xdr:rowOff>0</xdr:rowOff>
    </xdr:from>
    <xdr:ext cx="429273" cy="390526"/>
    <xdr:sp macro="" textlink="">
      <xdr:nvSpPr>
        <xdr:cNvPr id="2" name="TextBox 1"/>
        <xdr:cNvSpPr txBox="1"/>
      </xdr:nvSpPr>
      <xdr:spPr>
        <a:xfrm>
          <a:off x="11325225" y="1236345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32</xdr:col>
      <xdr:colOff>0</xdr:colOff>
      <xdr:row>23</xdr:row>
      <xdr:rowOff>0</xdr:rowOff>
    </xdr:from>
    <xdr:ext cx="429273" cy="390526"/>
    <xdr:sp macro="" textlink="">
      <xdr:nvSpPr>
        <xdr:cNvPr id="3" name="TextBox 2"/>
        <xdr:cNvSpPr txBox="1"/>
      </xdr:nvSpPr>
      <xdr:spPr>
        <a:xfrm>
          <a:off x="17611725" y="7820025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32</xdr:col>
      <xdr:colOff>0</xdr:colOff>
      <xdr:row>25</xdr:row>
      <xdr:rowOff>0</xdr:rowOff>
    </xdr:from>
    <xdr:ext cx="429273" cy="390526"/>
    <xdr:sp macro="" textlink="">
      <xdr:nvSpPr>
        <xdr:cNvPr id="4" name="TextBox 3"/>
        <xdr:cNvSpPr txBox="1"/>
      </xdr:nvSpPr>
      <xdr:spPr>
        <a:xfrm>
          <a:off x="17611725" y="840105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32</xdr:col>
      <xdr:colOff>0</xdr:colOff>
      <xdr:row>32</xdr:row>
      <xdr:rowOff>0</xdr:rowOff>
    </xdr:from>
    <xdr:ext cx="429273" cy="390526"/>
    <xdr:sp macro="" textlink="">
      <xdr:nvSpPr>
        <xdr:cNvPr id="5" name="TextBox 4"/>
        <xdr:cNvSpPr txBox="1"/>
      </xdr:nvSpPr>
      <xdr:spPr>
        <a:xfrm>
          <a:off x="17611725" y="9934575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0</xdr:colOff>
      <xdr:row>55</xdr:row>
      <xdr:rowOff>0</xdr:rowOff>
    </xdr:from>
    <xdr:ext cx="429273" cy="390526"/>
    <xdr:sp macro="" textlink="">
      <xdr:nvSpPr>
        <xdr:cNvPr id="2" name="TextBox 1"/>
        <xdr:cNvSpPr txBox="1"/>
      </xdr:nvSpPr>
      <xdr:spPr>
        <a:xfrm>
          <a:off x="131826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56</xdr:row>
      <xdr:rowOff>0</xdr:rowOff>
    </xdr:from>
    <xdr:ext cx="429273" cy="390526"/>
    <xdr:sp macro="" textlink="">
      <xdr:nvSpPr>
        <xdr:cNvPr id="3" name="TextBox 2"/>
        <xdr:cNvSpPr txBox="1"/>
      </xdr:nvSpPr>
      <xdr:spPr>
        <a:xfrm>
          <a:off x="131826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1,22</a:t>
          </a:r>
          <a:r>
            <a:rPr lang="ru-RU" sz="1000"/>
            <a:t> </a:t>
          </a:r>
        </a:p>
      </xdr:txBody>
    </xdr:sp>
    <xdr:clientData/>
  </xdr:oneCellAnchor>
  <xdr:oneCellAnchor>
    <xdr:from>
      <xdr:col>23</xdr:col>
      <xdr:colOff>0</xdr:colOff>
      <xdr:row>55</xdr:row>
      <xdr:rowOff>0</xdr:rowOff>
    </xdr:from>
    <xdr:ext cx="429273" cy="390526"/>
    <xdr:sp macro="" textlink="">
      <xdr:nvSpPr>
        <xdr:cNvPr id="4" name="TextBox 3"/>
        <xdr:cNvSpPr txBox="1"/>
      </xdr:nvSpPr>
      <xdr:spPr>
        <a:xfrm>
          <a:off x="1195387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56</xdr:row>
      <xdr:rowOff>0</xdr:rowOff>
    </xdr:from>
    <xdr:ext cx="429273" cy="390526"/>
    <xdr:sp macro="" textlink="">
      <xdr:nvSpPr>
        <xdr:cNvPr id="5" name="TextBox 4"/>
        <xdr:cNvSpPr txBox="1"/>
      </xdr:nvSpPr>
      <xdr:spPr>
        <a:xfrm>
          <a:off x="11953875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ru-RU" sz="1000"/>
            <a:t>1,67</a:t>
          </a:r>
        </a:p>
      </xdr:txBody>
    </xdr:sp>
    <xdr:clientData/>
  </xdr:oneCellAnchor>
  <xdr:oneCellAnchor>
    <xdr:from>
      <xdr:col>26</xdr:col>
      <xdr:colOff>0</xdr:colOff>
      <xdr:row>25</xdr:row>
      <xdr:rowOff>0</xdr:rowOff>
    </xdr:from>
    <xdr:ext cx="429273" cy="390526"/>
    <xdr:sp macro="" textlink="">
      <xdr:nvSpPr>
        <xdr:cNvPr id="6" name="TextBox 5"/>
        <xdr:cNvSpPr txBox="1"/>
      </xdr:nvSpPr>
      <xdr:spPr>
        <a:xfrm>
          <a:off x="131826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26</xdr:row>
      <xdr:rowOff>0</xdr:rowOff>
    </xdr:from>
    <xdr:ext cx="429273" cy="390526"/>
    <xdr:sp macro="" textlink="">
      <xdr:nvSpPr>
        <xdr:cNvPr id="7" name="TextBox 6"/>
        <xdr:cNvSpPr txBox="1"/>
      </xdr:nvSpPr>
      <xdr:spPr>
        <a:xfrm>
          <a:off x="13182600" y="3648075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25</xdr:row>
      <xdr:rowOff>0</xdr:rowOff>
    </xdr:from>
    <xdr:ext cx="429273" cy="390526"/>
    <xdr:sp macro="" textlink="">
      <xdr:nvSpPr>
        <xdr:cNvPr id="8" name="TextBox 7"/>
        <xdr:cNvSpPr txBox="1"/>
      </xdr:nvSpPr>
      <xdr:spPr>
        <a:xfrm>
          <a:off x="1195387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26</xdr:row>
      <xdr:rowOff>0</xdr:rowOff>
    </xdr:from>
    <xdr:ext cx="429273" cy="390526"/>
    <xdr:sp macro="" textlink="">
      <xdr:nvSpPr>
        <xdr:cNvPr id="9" name="TextBox 8"/>
        <xdr:cNvSpPr txBox="1"/>
      </xdr:nvSpPr>
      <xdr:spPr>
        <a:xfrm>
          <a:off x="11953875" y="3648075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54</xdr:row>
      <xdr:rowOff>0</xdr:rowOff>
    </xdr:from>
    <xdr:ext cx="429273" cy="390526"/>
    <xdr:sp macro="" textlink="">
      <xdr:nvSpPr>
        <xdr:cNvPr id="10" name="TextBox 9"/>
        <xdr:cNvSpPr txBox="1"/>
      </xdr:nvSpPr>
      <xdr:spPr>
        <a:xfrm>
          <a:off x="131826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55</xdr:row>
      <xdr:rowOff>0</xdr:rowOff>
    </xdr:from>
    <xdr:ext cx="429273" cy="390526"/>
    <xdr:sp macro="" textlink="">
      <xdr:nvSpPr>
        <xdr:cNvPr id="11" name="TextBox 10"/>
        <xdr:cNvSpPr txBox="1"/>
      </xdr:nvSpPr>
      <xdr:spPr>
        <a:xfrm>
          <a:off x="131826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429273" cy="390526"/>
    <xdr:sp macro="" textlink="">
      <xdr:nvSpPr>
        <xdr:cNvPr id="12" name="TextBox 11"/>
        <xdr:cNvSpPr txBox="1"/>
      </xdr:nvSpPr>
      <xdr:spPr>
        <a:xfrm>
          <a:off x="1195387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55</xdr:row>
      <xdr:rowOff>0</xdr:rowOff>
    </xdr:from>
    <xdr:ext cx="429273" cy="390526"/>
    <xdr:sp macro="" textlink="">
      <xdr:nvSpPr>
        <xdr:cNvPr id="13" name="TextBox 12"/>
        <xdr:cNvSpPr txBox="1"/>
      </xdr:nvSpPr>
      <xdr:spPr>
        <a:xfrm>
          <a:off x="11953875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26</xdr:row>
      <xdr:rowOff>0</xdr:rowOff>
    </xdr:from>
    <xdr:ext cx="429273" cy="390526"/>
    <xdr:sp macro="" textlink="">
      <xdr:nvSpPr>
        <xdr:cNvPr id="14" name="TextBox 13"/>
        <xdr:cNvSpPr txBox="1"/>
      </xdr:nvSpPr>
      <xdr:spPr>
        <a:xfrm>
          <a:off x="131826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27</xdr:row>
      <xdr:rowOff>0</xdr:rowOff>
    </xdr:from>
    <xdr:ext cx="429273" cy="390526"/>
    <xdr:sp macro="" textlink="">
      <xdr:nvSpPr>
        <xdr:cNvPr id="15" name="TextBox 14"/>
        <xdr:cNvSpPr txBox="1"/>
      </xdr:nvSpPr>
      <xdr:spPr>
        <a:xfrm>
          <a:off x="131826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26</xdr:row>
      <xdr:rowOff>0</xdr:rowOff>
    </xdr:from>
    <xdr:ext cx="429273" cy="390526"/>
    <xdr:sp macro="" textlink="">
      <xdr:nvSpPr>
        <xdr:cNvPr id="16" name="TextBox 15"/>
        <xdr:cNvSpPr txBox="1"/>
      </xdr:nvSpPr>
      <xdr:spPr>
        <a:xfrm>
          <a:off x="1195387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27</xdr:row>
      <xdr:rowOff>0</xdr:rowOff>
    </xdr:from>
    <xdr:ext cx="429273" cy="390526"/>
    <xdr:sp macro="" textlink="">
      <xdr:nvSpPr>
        <xdr:cNvPr id="17" name="TextBox 16"/>
        <xdr:cNvSpPr txBox="1"/>
      </xdr:nvSpPr>
      <xdr:spPr>
        <a:xfrm>
          <a:off x="11953875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51</xdr:row>
      <xdr:rowOff>0</xdr:rowOff>
    </xdr:from>
    <xdr:ext cx="429273" cy="390526"/>
    <xdr:sp macro="" textlink="">
      <xdr:nvSpPr>
        <xdr:cNvPr id="18" name="TextBox 17"/>
        <xdr:cNvSpPr txBox="1"/>
      </xdr:nvSpPr>
      <xdr:spPr>
        <a:xfrm>
          <a:off x="131826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52</xdr:row>
      <xdr:rowOff>0</xdr:rowOff>
    </xdr:from>
    <xdr:ext cx="429273" cy="390526"/>
    <xdr:sp macro="" textlink="">
      <xdr:nvSpPr>
        <xdr:cNvPr id="19" name="TextBox 18"/>
        <xdr:cNvSpPr txBox="1"/>
      </xdr:nvSpPr>
      <xdr:spPr>
        <a:xfrm>
          <a:off x="131826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51</xdr:row>
      <xdr:rowOff>0</xdr:rowOff>
    </xdr:from>
    <xdr:ext cx="429273" cy="390526"/>
    <xdr:sp macro="" textlink="">
      <xdr:nvSpPr>
        <xdr:cNvPr id="20" name="TextBox 19"/>
        <xdr:cNvSpPr txBox="1"/>
      </xdr:nvSpPr>
      <xdr:spPr>
        <a:xfrm>
          <a:off x="1195387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52</xdr:row>
      <xdr:rowOff>0</xdr:rowOff>
    </xdr:from>
    <xdr:ext cx="429273" cy="390526"/>
    <xdr:sp macro="" textlink="">
      <xdr:nvSpPr>
        <xdr:cNvPr id="21" name="TextBox 20"/>
        <xdr:cNvSpPr txBox="1"/>
      </xdr:nvSpPr>
      <xdr:spPr>
        <a:xfrm>
          <a:off x="11953875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43</xdr:row>
      <xdr:rowOff>0</xdr:rowOff>
    </xdr:from>
    <xdr:ext cx="429273" cy="390526"/>
    <xdr:sp macro="" textlink="">
      <xdr:nvSpPr>
        <xdr:cNvPr id="26" name="TextBox 25"/>
        <xdr:cNvSpPr txBox="1"/>
      </xdr:nvSpPr>
      <xdr:spPr>
        <a:xfrm>
          <a:off x="131826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44</xdr:row>
      <xdr:rowOff>0</xdr:rowOff>
    </xdr:from>
    <xdr:ext cx="429273" cy="390526"/>
    <xdr:sp macro="" textlink="">
      <xdr:nvSpPr>
        <xdr:cNvPr id="27" name="TextBox 26"/>
        <xdr:cNvSpPr txBox="1"/>
      </xdr:nvSpPr>
      <xdr:spPr>
        <a:xfrm>
          <a:off x="131826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43</xdr:row>
      <xdr:rowOff>0</xdr:rowOff>
    </xdr:from>
    <xdr:ext cx="429273" cy="390526"/>
    <xdr:sp macro="" textlink="">
      <xdr:nvSpPr>
        <xdr:cNvPr id="28" name="TextBox 27"/>
        <xdr:cNvSpPr txBox="1"/>
      </xdr:nvSpPr>
      <xdr:spPr>
        <a:xfrm>
          <a:off x="1195387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44</xdr:row>
      <xdr:rowOff>0</xdr:rowOff>
    </xdr:from>
    <xdr:ext cx="429273" cy="390526"/>
    <xdr:sp macro="" textlink="">
      <xdr:nvSpPr>
        <xdr:cNvPr id="29" name="TextBox 28"/>
        <xdr:cNvSpPr txBox="1"/>
      </xdr:nvSpPr>
      <xdr:spPr>
        <a:xfrm>
          <a:off x="11953875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39</xdr:row>
      <xdr:rowOff>0</xdr:rowOff>
    </xdr:from>
    <xdr:ext cx="429273" cy="390526"/>
    <xdr:sp macro="" textlink="">
      <xdr:nvSpPr>
        <xdr:cNvPr id="30" name="TextBox 29"/>
        <xdr:cNvSpPr txBox="1"/>
      </xdr:nvSpPr>
      <xdr:spPr>
        <a:xfrm>
          <a:off x="1286827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40</xdr:row>
      <xdr:rowOff>0</xdr:rowOff>
    </xdr:from>
    <xdr:ext cx="429273" cy="390526"/>
    <xdr:sp macro="" textlink="">
      <xdr:nvSpPr>
        <xdr:cNvPr id="31" name="TextBox 30"/>
        <xdr:cNvSpPr txBox="1"/>
      </xdr:nvSpPr>
      <xdr:spPr>
        <a:xfrm>
          <a:off x="12868275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39</xdr:row>
      <xdr:rowOff>0</xdr:rowOff>
    </xdr:from>
    <xdr:ext cx="429273" cy="390526"/>
    <xdr:sp macro="" textlink="">
      <xdr:nvSpPr>
        <xdr:cNvPr id="32" name="TextBox 31"/>
        <xdr:cNvSpPr txBox="1"/>
      </xdr:nvSpPr>
      <xdr:spPr>
        <a:xfrm>
          <a:off x="1163955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40</xdr:row>
      <xdr:rowOff>0</xdr:rowOff>
    </xdr:from>
    <xdr:ext cx="429273" cy="390526"/>
    <xdr:sp macro="" textlink="">
      <xdr:nvSpPr>
        <xdr:cNvPr id="33" name="TextBox 32"/>
        <xdr:cNvSpPr txBox="1"/>
      </xdr:nvSpPr>
      <xdr:spPr>
        <a:xfrm>
          <a:off x="1163955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42</xdr:row>
      <xdr:rowOff>0</xdr:rowOff>
    </xdr:from>
    <xdr:ext cx="429273" cy="390526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33350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43</xdr:row>
      <xdr:rowOff>0</xdr:rowOff>
    </xdr:from>
    <xdr:ext cx="429273" cy="390526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133350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429273" cy="390526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400-000053000000}"/>
            </a:ext>
          </a:extLst>
        </xdr:cNvPr>
        <xdr:cNvSpPr txBox="1"/>
      </xdr:nvSpPr>
      <xdr:spPr>
        <a:xfrm>
          <a:off x="1210627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43</xdr:row>
      <xdr:rowOff>0</xdr:rowOff>
    </xdr:from>
    <xdr:ext cx="429273" cy="390526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400-000061000000}"/>
            </a:ext>
          </a:extLst>
        </xdr:cNvPr>
        <xdr:cNvSpPr txBox="1"/>
      </xdr:nvSpPr>
      <xdr:spPr>
        <a:xfrm>
          <a:off x="12106275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17</xdr:row>
      <xdr:rowOff>0</xdr:rowOff>
    </xdr:from>
    <xdr:ext cx="429273" cy="390526"/>
    <xdr:sp macro="" textlink="">
      <xdr:nvSpPr>
        <xdr:cNvPr id="38" name="TextBox 37"/>
        <xdr:cNvSpPr txBox="1"/>
      </xdr:nvSpPr>
      <xdr:spPr>
        <a:xfrm>
          <a:off x="131826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18</xdr:row>
      <xdr:rowOff>0</xdr:rowOff>
    </xdr:from>
    <xdr:ext cx="429273" cy="390526"/>
    <xdr:sp macro="" textlink="">
      <xdr:nvSpPr>
        <xdr:cNvPr id="39" name="TextBox 38"/>
        <xdr:cNvSpPr txBox="1"/>
      </xdr:nvSpPr>
      <xdr:spPr>
        <a:xfrm>
          <a:off x="131826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17</xdr:row>
      <xdr:rowOff>0</xdr:rowOff>
    </xdr:from>
    <xdr:ext cx="429273" cy="390526"/>
    <xdr:sp macro="" textlink="">
      <xdr:nvSpPr>
        <xdr:cNvPr id="40" name="TextBox 39"/>
        <xdr:cNvSpPr txBox="1"/>
      </xdr:nvSpPr>
      <xdr:spPr>
        <a:xfrm>
          <a:off x="1195387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18</xdr:row>
      <xdr:rowOff>0</xdr:rowOff>
    </xdr:from>
    <xdr:ext cx="429273" cy="390526"/>
    <xdr:sp macro="" textlink="">
      <xdr:nvSpPr>
        <xdr:cNvPr id="41" name="TextBox 40"/>
        <xdr:cNvSpPr txBox="1"/>
      </xdr:nvSpPr>
      <xdr:spPr>
        <a:xfrm>
          <a:off x="11953875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27</xdr:row>
      <xdr:rowOff>0</xdr:rowOff>
    </xdr:from>
    <xdr:ext cx="429273" cy="390526"/>
    <xdr:sp macro="" textlink="">
      <xdr:nvSpPr>
        <xdr:cNvPr id="42" name="TextBox 41"/>
        <xdr:cNvSpPr txBox="1"/>
      </xdr:nvSpPr>
      <xdr:spPr>
        <a:xfrm>
          <a:off x="131826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28</xdr:row>
      <xdr:rowOff>0</xdr:rowOff>
    </xdr:from>
    <xdr:ext cx="429273" cy="390526"/>
    <xdr:sp macro="" textlink="">
      <xdr:nvSpPr>
        <xdr:cNvPr id="43" name="TextBox 42"/>
        <xdr:cNvSpPr txBox="1"/>
      </xdr:nvSpPr>
      <xdr:spPr>
        <a:xfrm>
          <a:off x="131826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27</xdr:row>
      <xdr:rowOff>0</xdr:rowOff>
    </xdr:from>
    <xdr:ext cx="429273" cy="390526"/>
    <xdr:sp macro="" textlink="">
      <xdr:nvSpPr>
        <xdr:cNvPr id="44" name="TextBox 43"/>
        <xdr:cNvSpPr txBox="1"/>
      </xdr:nvSpPr>
      <xdr:spPr>
        <a:xfrm>
          <a:off x="1195387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28</xdr:row>
      <xdr:rowOff>0</xdr:rowOff>
    </xdr:from>
    <xdr:ext cx="429273" cy="390526"/>
    <xdr:sp macro="" textlink="">
      <xdr:nvSpPr>
        <xdr:cNvPr id="45" name="TextBox 44"/>
        <xdr:cNvSpPr txBox="1"/>
      </xdr:nvSpPr>
      <xdr:spPr>
        <a:xfrm>
          <a:off x="11953875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12</xdr:row>
      <xdr:rowOff>0</xdr:rowOff>
    </xdr:from>
    <xdr:ext cx="429273" cy="390526"/>
    <xdr:sp macro="" textlink="">
      <xdr:nvSpPr>
        <xdr:cNvPr id="46" name="TextBox 45"/>
        <xdr:cNvSpPr txBox="1"/>
      </xdr:nvSpPr>
      <xdr:spPr>
        <a:xfrm>
          <a:off x="131826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13</xdr:row>
      <xdr:rowOff>0</xdr:rowOff>
    </xdr:from>
    <xdr:ext cx="429273" cy="390526"/>
    <xdr:sp macro="" textlink="">
      <xdr:nvSpPr>
        <xdr:cNvPr id="47" name="TextBox 46"/>
        <xdr:cNvSpPr txBox="1"/>
      </xdr:nvSpPr>
      <xdr:spPr>
        <a:xfrm>
          <a:off x="131826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12</xdr:row>
      <xdr:rowOff>0</xdr:rowOff>
    </xdr:from>
    <xdr:ext cx="429273" cy="390526"/>
    <xdr:sp macro="" textlink="">
      <xdr:nvSpPr>
        <xdr:cNvPr id="48" name="TextBox 47"/>
        <xdr:cNvSpPr txBox="1"/>
      </xdr:nvSpPr>
      <xdr:spPr>
        <a:xfrm>
          <a:off x="1195387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13</xdr:row>
      <xdr:rowOff>0</xdr:rowOff>
    </xdr:from>
    <xdr:ext cx="429273" cy="390526"/>
    <xdr:sp macro="" textlink="">
      <xdr:nvSpPr>
        <xdr:cNvPr id="49" name="TextBox 48"/>
        <xdr:cNvSpPr txBox="1"/>
      </xdr:nvSpPr>
      <xdr:spPr>
        <a:xfrm>
          <a:off x="11953875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19</xdr:row>
      <xdr:rowOff>0</xdr:rowOff>
    </xdr:from>
    <xdr:ext cx="429273" cy="390526"/>
    <xdr:sp macro="" textlink="">
      <xdr:nvSpPr>
        <xdr:cNvPr id="50" name="TextBox 49"/>
        <xdr:cNvSpPr txBox="1"/>
      </xdr:nvSpPr>
      <xdr:spPr>
        <a:xfrm>
          <a:off x="1331595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20</xdr:row>
      <xdr:rowOff>0</xdr:rowOff>
    </xdr:from>
    <xdr:ext cx="429273" cy="390526"/>
    <xdr:sp macro="" textlink="">
      <xdr:nvSpPr>
        <xdr:cNvPr id="51" name="TextBox 50"/>
        <xdr:cNvSpPr txBox="1"/>
      </xdr:nvSpPr>
      <xdr:spPr>
        <a:xfrm>
          <a:off x="1331595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16</xdr:row>
      <xdr:rowOff>0</xdr:rowOff>
    </xdr:from>
    <xdr:ext cx="429273" cy="390526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31826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17</xdr:row>
      <xdr:rowOff>0</xdr:rowOff>
    </xdr:from>
    <xdr:ext cx="429273" cy="390526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131826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000"/>
            <a:t>4,16</a:t>
          </a:r>
        </a:p>
      </xdr:txBody>
    </xdr:sp>
    <xdr:clientData/>
  </xdr:oneCellAnchor>
  <xdr:oneCellAnchor>
    <xdr:from>
      <xdr:col>23</xdr:col>
      <xdr:colOff>0</xdr:colOff>
      <xdr:row>16</xdr:row>
      <xdr:rowOff>0</xdr:rowOff>
    </xdr:from>
    <xdr:ext cx="429273" cy="390526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53000000}"/>
            </a:ext>
          </a:extLst>
        </xdr:cNvPr>
        <xdr:cNvSpPr txBox="1"/>
      </xdr:nvSpPr>
      <xdr:spPr>
        <a:xfrm>
          <a:off x="1195387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17</xdr:row>
      <xdr:rowOff>0</xdr:rowOff>
    </xdr:from>
    <xdr:ext cx="429273" cy="390526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400-000061000000}"/>
            </a:ext>
          </a:extLst>
        </xdr:cNvPr>
        <xdr:cNvSpPr txBox="1"/>
      </xdr:nvSpPr>
      <xdr:spPr>
        <a:xfrm>
          <a:off x="11953875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000"/>
            <a:t>8,26</a:t>
          </a:r>
        </a:p>
      </xdr:txBody>
    </xdr:sp>
    <xdr:clientData/>
  </xdr:oneCellAnchor>
  <xdr:oneCellAnchor>
    <xdr:from>
      <xdr:col>26</xdr:col>
      <xdr:colOff>0</xdr:colOff>
      <xdr:row>11</xdr:row>
      <xdr:rowOff>0</xdr:rowOff>
    </xdr:from>
    <xdr:ext cx="429273" cy="390526"/>
    <xdr:sp macro="" textlink="">
      <xdr:nvSpPr>
        <xdr:cNvPr id="56" name="TextBox 55"/>
        <xdr:cNvSpPr txBox="1"/>
      </xdr:nvSpPr>
      <xdr:spPr>
        <a:xfrm>
          <a:off x="134874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12</xdr:row>
      <xdr:rowOff>0</xdr:rowOff>
    </xdr:from>
    <xdr:ext cx="429273" cy="390526"/>
    <xdr:sp macro="" textlink="">
      <xdr:nvSpPr>
        <xdr:cNvPr id="57" name="TextBox 56"/>
        <xdr:cNvSpPr txBox="1"/>
      </xdr:nvSpPr>
      <xdr:spPr>
        <a:xfrm>
          <a:off x="134874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000"/>
            <a:t>4,55</a:t>
          </a:r>
        </a:p>
      </xdr:txBody>
    </xdr:sp>
    <xdr:clientData/>
  </xdr:oneCellAnchor>
  <xdr:oneCellAnchor>
    <xdr:from>
      <xdr:col>26</xdr:col>
      <xdr:colOff>0</xdr:colOff>
      <xdr:row>22</xdr:row>
      <xdr:rowOff>0</xdr:rowOff>
    </xdr:from>
    <xdr:ext cx="429273" cy="390526"/>
    <xdr:sp macro="" textlink="">
      <xdr:nvSpPr>
        <xdr:cNvPr id="58" name="TextBox 57"/>
        <xdr:cNvSpPr txBox="1"/>
      </xdr:nvSpPr>
      <xdr:spPr>
        <a:xfrm>
          <a:off x="131826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000"/>
            <a:t>3,1</a:t>
          </a:r>
        </a:p>
      </xdr:txBody>
    </xdr:sp>
    <xdr:clientData/>
  </xdr:oneCellAnchor>
  <xdr:oneCellAnchor>
    <xdr:from>
      <xdr:col>26</xdr:col>
      <xdr:colOff>0</xdr:colOff>
      <xdr:row>23</xdr:row>
      <xdr:rowOff>0</xdr:rowOff>
    </xdr:from>
    <xdr:ext cx="429273" cy="390526"/>
    <xdr:sp macro="" textlink="">
      <xdr:nvSpPr>
        <xdr:cNvPr id="59" name="TextBox 58"/>
        <xdr:cNvSpPr txBox="1"/>
      </xdr:nvSpPr>
      <xdr:spPr>
        <a:xfrm>
          <a:off x="131826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22</xdr:row>
      <xdr:rowOff>0</xdr:rowOff>
    </xdr:from>
    <xdr:ext cx="429273" cy="390526"/>
    <xdr:sp macro="" textlink="">
      <xdr:nvSpPr>
        <xdr:cNvPr id="60" name="TextBox 59"/>
        <xdr:cNvSpPr txBox="1"/>
      </xdr:nvSpPr>
      <xdr:spPr>
        <a:xfrm>
          <a:off x="1195387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23</xdr:row>
      <xdr:rowOff>0</xdr:rowOff>
    </xdr:from>
    <xdr:ext cx="429273" cy="390526"/>
    <xdr:sp macro="" textlink="">
      <xdr:nvSpPr>
        <xdr:cNvPr id="61" name="TextBox 60"/>
        <xdr:cNvSpPr txBox="1"/>
      </xdr:nvSpPr>
      <xdr:spPr>
        <a:xfrm>
          <a:off x="11953875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18</xdr:row>
      <xdr:rowOff>0</xdr:rowOff>
    </xdr:from>
    <xdr:ext cx="429273" cy="390526"/>
    <xdr:sp macro="" textlink="">
      <xdr:nvSpPr>
        <xdr:cNvPr id="62" name="TextBox 61"/>
        <xdr:cNvSpPr txBox="1"/>
      </xdr:nvSpPr>
      <xdr:spPr>
        <a:xfrm>
          <a:off x="131826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19</xdr:row>
      <xdr:rowOff>0</xdr:rowOff>
    </xdr:from>
    <xdr:ext cx="429273" cy="390526"/>
    <xdr:sp macro="" textlink="">
      <xdr:nvSpPr>
        <xdr:cNvPr id="63" name="TextBox 62"/>
        <xdr:cNvSpPr txBox="1"/>
      </xdr:nvSpPr>
      <xdr:spPr>
        <a:xfrm>
          <a:off x="131826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37</xdr:row>
      <xdr:rowOff>0</xdr:rowOff>
    </xdr:from>
    <xdr:ext cx="429273" cy="390526"/>
    <xdr:sp macro="" textlink="">
      <xdr:nvSpPr>
        <xdr:cNvPr id="64" name="TextBox 63"/>
        <xdr:cNvSpPr txBox="1"/>
      </xdr:nvSpPr>
      <xdr:spPr>
        <a:xfrm>
          <a:off x="131826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38</xdr:row>
      <xdr:rowOff>0</xdr:rowOff>
    </xdr:from>
    <xdr:ext cx="429273" cy="390526"/>
    <xdr:sp macro="" textlink="">
      <xdr:nvSpPr>
        <xdr:cNvPr id="65" name="TextBox 64"/>
        <xdr:cNvSpPr txBox="1"/>
      </xdr:nvSpPr>
      <xdr:spPr>
        <a:xfrm>
          <a:off x="131826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37</xdr:row>
      <xdr:rowOff>0</xdr:rowOff>
    </xdr:from>
    <xdr:ext cx="429273" cy="390526"/>
    <xdr:sp macro="" textlink="">
      <xdr:nvSpPr>
        <xdr:cNvPr id="66" name="TextBox 65"/>
        <xdr:cNvSpPr txBox="1"/>
      </xdr:nvSpPr>
      <xdr:spPr>
        <a:xfrm>
          <a:off x="1195387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429273" cy="390526"/>
    <xdr:sp macro="" textlink="">
      <xdr:nvSpPr>
        <xdr:cNvPr id="67" name="TextBox 66"/>
        <xdr:cNvSpPr txBox="1"/>
      </xdr:nvSpPr>
      <xdr:spPr>
        <a:xfrm>
          <a:off x="11953875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000"/>
            <a:t>4,1</a:t>
          </a:r>
        </a:p>
      </xdr:txBody>
    </xdr:sp>
    <xdr:clientData/>
  </xdr:oneCellAnchor>
  <xdr:oneCellAnchor>
    <xdr:from>
      <xdr:col>26</xdr:col>
      <xdr:colOff>0</xdr:colOff>
      <xdr:row>21</xdr:row>
      <xdr:rowOff>0</xdr:rowOff>
    </xdr:from>
    <xdr:ext cx="429273" cy="390526"/>
    <xdr:sp macro="" textlink="">
      <xdr:nvSpPr>
        <xdr:cNvPr id="68" name="TextBox 67"/>
        <xdr:cNvSpPr txBox="1"/>
      </xdr:nvSpPr>
      <xdr:spPr>
        <a:xfrm>
          <a:off x="131826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22</xdr:row>
      <xdr:rowOff>0</xdr:rowOff>
    </xdr:from>
    <xdr:ext cx="429273" cy="390526"/>
    <xdr:sp macro="" textlink="">
      <xdr:nvSpPr>
        <xdr:cNvPr id="69" name="TextBox 68"/>
        <xdr:cNvSpPr txBox="1"/>
      </xdr:nvSpPr>
      <xdr:spPr>
        <a:xfrm rot="21448823">
          <a:off x="131826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endParaRPr lang="ru-RU" sz="1100"/>
        </a:p>
      </xdr:txBody>
    </xdr:sp>
    <xdr:clientData/>
  </xdr:oneCellAnchor>
  <xdr:oneCellAnchor>
    <xdr:from>
      <xdr:col>26</xdr:col>
      <xdr:colOff>0</xdr:colOff>
      <xdr:row>28</xdr:row>
      <xdr:rowOff>0</xdr:rowOff>
    </xdr:from>
    <xdr:ext cx="429273" cy="390526"/>
    <xdr:sp macro="" textlink="">
      <xdr:nvSpPr>
        <xdr:cNvPr id="70" name="TextBox 69"/>
        <xdr:cNvSpPr txBox="1"/>
      </xdr:nvSpPr>
      <xdr:spPr>
        <a:xfrm>
          <a:off x="131826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29</xdr:row>
      <xdr:rowOff>0</xdr:rowOff>
    </xdr:from>
    <xdr:ext cx="429273" cy="390526"/>
    <xdr:sp macro="" textlink="">
      <xdr:nvSpPr>
        <xdr:cNvPr id="71" name="TextBox 70"/>
        <xdr:cNvSpPr txBox="1"/>
      </xdr:nvSpPr>
      <xdr:spPr>
        <a:xfrm>
          <a:off x="131826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28</xdr:row>
      <xdr:rowOff>0</xdr:rowOff>
    </xdr:from>
    <xdr:ext cx="429273" cy="390526"/>
    <xdr:sp macro="" textlink="">
      <xdr:nvSpPr>
        <xdr:cNvPr id="72" name="TextBox 71"/>
        <xdr:cNvSpPr txBox="1"/>
      </xdr:nvSpPr>
      <xdr:spPr>
        <a:xfrm>
          <a:off x="1195387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29</xdr:row>
      <xdr:rowOff>0</xdr:rowOff>
    </xdr:from>
    <xdr:ext cx="429273" cy="390526"/>
    <xdr:sp macro="" textlink="">
      <xdr:nvSpPr>
        <xdr:cNvPr id="73" name="TextBox 72"/>
        <xdr:cNvSpPr txBox="1"/>
      </xdr:nvSpPr>
      <xdr:spPr>
        <a:xfrm>
          <a:off x="11953875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33</xdr:row>
      <xdr:rowOff>0</xdr:rowOff>
    </xdr:from>
    <xdr:ext cx="429273" cy="390526"/>
    <xdr:sp macro="" textlink="">
      <xdr:nvSpPr>
        <xdr:cNvPr id="74" name="TextBox 73"/>
        <xdr:cNvSpPr txBox="1"/>
      </xdr:nvSpPr>
      <xdr:spPr>
        <a:xfrm>
          <a:off x="131826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34</xdr:row>
      <xdr:rowOff>0</xdr:rowOff>
    </xdr:from>
    <xdr:ext cx="429273" cy="390526"/>
    <xdr:sp macro="" textlink="">
      <xdr:nvSpPr>
        <xdr:cNvPr id="75" name="TextBox 74"/>
        <xdr:cNvSpPr txBox="1"/>
      </xdr:nvSpPr>
      <xdr:spPr>
        <a:xfrm>
          <a:off x="131826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33</xdr:row>
      <xdr:rowOff>0</xdr:rowOff>
    </xdr:from>
    <xdr:ext cx="429273" cy="390526"/>
    <xdr:sp macro="" textlink="">
      <xdr:nvSpPr>
        <xdr:cNvPr id="76" name="TextBox 75"/>
        <xdr:cNvSpPr txBox="1"/>
      </xdr:nvSpPr>
      <xdr:spPr>
        <a:xfrm>
          <a:off x="1195387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429273" cy="390526"/>
    <xdr:sp macro="" textlink="">
      <xdr:nvSpPr>
        <xdr:cNvPr id="77" name="TextBox 76"/>
        <xdr:cNvSpPr txBox="1"/>
      </xdr:nvSpPr>
      <xdr:spPr>
        <a:xfrm>
          <a:off x="11953875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35</xdr:row>
      <xdr:rowOff>0</xdr:rowOff>
    </xdr:from>
    <xdr:ext cx="429273" cy="390526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3182600" y="344805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36</xdr:row>
      <xdr:rowOff>0</xdr:rowOff>
    </xdr:from>
    <xdr:ext cx="429273" cy="390526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13182600" y="3629025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429273" cy="390526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400-000053000000}"/>
            </a:ext>
          </a:extLst>
        </xdr:cNvPr>
        <xdr:cNvSpPr txBox="1"/>
      </xdr:nvSpPr>
      <xdr:spPr>
        <a:xfrm>
          <a:off x="11953875" y="344805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36</xdr:row>
      <xdr:rowOff>0</xdr:rowOff>
    </xdr:from>
    <xdr:ext cx="429273" cy="390526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400-000061000000}"/>
            </a:ext>
          </a:extLst>
        </xdr:cNvPr>
        <xdr:cNvSpPr txBox="1"/>
      </xdr:nvSpPr>
      <xdr:spPr>
        <a:xfrm>
          <a:off x="11953875" y="3629025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56</xdr:row>
      <xdr:rowOff>0</xdr:rowOff>
    </xdr:from>
    <xdr:ext cx="429273" cy="390526"/>
    <xdr:sp macro="" textlink="">
      <xdr:nvSpPr>
        <xdr:cNvPr id="82" name="TextBox 81"/>
        <xdr:cNvSpPr txBox="1"/>
      </xdr:nvSpPr>
      <xdr:spPr>
        <a:xfrm>
          <a:off x="118491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57</xdr:row>
      <xdr:rowOff>0</xdr:rowOff>
    </xdr:from>
    <xdr:ext cx="429273" cy="390526"/>
    <xdr:sp macro="" textlink="">
      <xdr:nvSpPr>
        <xdr:cNvPr id="83" name="TextBox 82"/>
        <xdr:cNvSpPr txBox="1"/>
      </xdr:nvSpPr>
      <xdr:spPr>
        <a:xfrm>
          <a:off x="118491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56</xdr:row>
      <xdr:rowOff>0</xdr:rowOff>
    </xdr:from>
    <xdr:ext cx="429273" cy="390526"/>
    <xdr:sp macro="" textlink="">
      <xdr:nvSpPr>
        <xdr:cNvPr id="84" name="TextBox 83"/>
        <xdr:cNvSpPr txBox="1"/>
      </xdr:nvSpPr>
      <xdr:spPr>
        <a:xfrm>
          <a:off x="104394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57</xdr:row>
      <xdr:rowOff>0</xdr:rowOff>
    </xdr:from>
    <xdr:ext cx="429273" cy="390526"/>
    <xdr:sp macro="" textlink="">
      <xdr:nvSpPr>
        <xdr:cNvPr id="85" name="TextBox 84"/>
        <xdr:cNvSpPr txBox="1"/>
      </xdr:nvSpPr>
      <xdr:spPr>
        <a:xfrm>
          <a:off x="104394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13</xdr:row>
      <xdr:rowOff>0</xdr:rowOff>
    </xdr:from>
    <xdr:ext cx="429273" cy="390526"/>
    <xdr:sp macro="" textlink="">
      <xdr:nvSpPr>
        <xdr:cNvPr id="86" name="TextBox 85"/>
        <xdr:cNvSpPr txBox="1"/>
      </xdr:nvSpPr>
      <xdr:spPr>
        <a:xfrm>
          <a:off x="131826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14</xdr:row>
      <xdr:rowOff>0</xdr:rowOff>
    </xdr:from>
    <xdr:ext cx="429273" cy="390526"/>
    <xdr:sp macro="" textlink="">
      <xdr:nvSpPr>
        <xdr:cNvPr id="87" name="TextBox 86"/>
        <xdr:cNvSpPr txBox="1"/>
      </xdr:nvSpPr>
      <xdr:spPr>
        <a:xfrm>
          <a:off x="131826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13</xdr:row>
      <xdr:rowOff>0</xdr:rowOff>
    </xdr:from>
    <xdr:ext cx="429273" cy="390526"/>
    <xdr:sp macro="" textlink="">
      <xdr:nvSpPr>
        <xdr:cNvPr id="88" name="TextBox 87"/>
        <xdr:cNvSpPr txBox="1"/>
      </xdr:nvSpPr>
      <xdr:spPr>
        <a:xfrm>
          <a:off x="1195387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14</xdr:row>
      <xdr:rowOff>0</xdr:rowOff>
    </xdr:from>
    <xdr:ext cx="429273" cy="390526"/>
    <xdr:sp macro="" textlink="">
      <xdr:nvSpPr>
        <xdr:cNvPr id="89" name="TextBox 88"/>
        <xdr:cNvSpPr txBox="1"/>
      </xdr:nvSpPr>
      <xdr:spPr>
        <a:xfrm>
          <a:off x="11953875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52</xdr:row>
      <xdr:rowOff>0</xdr:rowOff>
    </xdr:from>
    <xdr:ext cx="429273" cy="390526"/>
    <xdr:sp macro="" textlink="">
      <xdr:nvSpPr>
        <xdr:cNvPr id="90" name="TextBox 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3182600" y="3152775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53</xdr:row>
      <xdr:rowOff>0</xdr:rowOff>
    </xdr:from>
    <xdr:ext cx="429273" cy="390526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13182600" y="3343275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52</xdr:row>
      <xdr:rowOff>0</xdr:rowOff>
    </xdr:from>
    <xdr:ext cx="429273" cy="390526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400-000053000000}"/>
            </a:ext>
          </a:extLst>
        </xdr:cNvPr>
        <xdr:cNvSpPr txBox="1"/>
      </xdr:nvSpPr>
      <xdr:spPr>
        <a:xfrm>
          <a:off x="11953875" y="3152775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53</xdr:row>
      <xdr:rowOff>0</xdr:rowOff>
    </xdr:from>
    <xdr:ext cx="429273" cy="390526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61000000}"/>
            </a:ext>
          </a:extLst>
        </xdr:cNvPr>
        <xdr:cNvSpPr txBox="1"/>
      </xdr:nvSpPr>
      <xdr:spPr>
        <a:xfrm>
          <a:off x="11953875" y="3343275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20</xdr:row>
      <xdr:rowOff>0</xdr:rowOff>
    </xdr:from>
    <xdr:ext cx="429273" cy="390526"/>
    <xdr:sp macro="" textlink="">
      <xdr:nvSpPr>
        <xdr:cNvPr id="94" name="TextBox 93"/>
        <xdr:cNvSpPr txBox="1"/>
      </xdr:nvSpPr>
      <xdr:spPr>
        <a:xfrm>
          <a:off x="1343025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21</xdr:row>
      <xdr:rowOff>0</xdr:rowOff>
    </xdr:from>
    <xdr:ext cx="429273" cy="390526"/>
    <xdr:sp macro="" textlink="">
      <xdr:nvSpPr>
        <xdr:cNvPr id="95" name="TextBox 94"/>
        <xdr:cNvSpPr txBox="1"/>
      </xdr:nvSpPr>
      <xdr:spPr>
        <a:xfrm>
          <a:off x="1343025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20</xdr:row>
      <xdr:rowOff>0</xdr:rowOff>
    </xdr:from>
    <xdr:ext cx="429273" cy="390526"/>
    <xdr:sp macro="" textlink="">
      <xdr:nvSpPr>
        <xdr:cNvPr id="96" name="TextBox 95"/>
        <xdr:cNvSpPr txBox="1"/>
      </xdr:nvSpPr>
      <xdr:spPr>
        <a:xfrm>
          <a:off x="1203007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9524</xdr:colOff>
      <xdr:row>20</xdr:row>
      <xdr:rowOff>190499</xdr:rowOff>
    </xdr:from>
    <xdr:ext cx="581025" cy="476251"/>
    <xdr:sp macro="" textlink="">
      <xdr:nvSpPr>
        <xdr:cNvPr id="97" name="TextBox 96"/>
        <xdr:cNvSpPr txBox="1"/>
      </xdr:nvSpPr>
      <xdr:spPr>
        <a:xfrm>
          <a:off x="12039599" y="3657599"/>
          <a:ext cx="581025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ru-RU" sz="1000"/>
            <a:t>12,07</a:t>
          </a:r>
        </a:p>
      </xdr:txBody>
    </xdr:sp>
    <xdr:clientData/>
  </xdr:oneCellAnchor>
  <xdr:oneCellAnchor>
    <xdr:from>
      <xdr:col>26</xdr:col>
      <xdr:colOff>0</xdr:colOff>
      <xdr:row>24</xdr:row>
      <xdr:rowOff>0</xdr:rowOff>
    </xdr:from>
    <xdr:ext cx="429273" cy="390526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131826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25</xdr:row>
      <xdr:rowOff>0</xdr:rowOff>
    </xdr:from>
    <xdr:ext cx="429273" cy="390526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/>
      </xdr:nvSpPr>
      <xdr:spPr>
        <a:xfrm>
          <a:off x="131826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24</xdr:row>
      <xdr:rowOff>0</xdr:rowOff>
    </xdr:from>
    <xdr:ext cx="429273" cy="390526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400-000053000000}"/>
            </a:ext>
          </a:extLst>
        </xdr:cNvPr>
        <xdr:cNvSpPr txBox="1"/>
      </xdr:nvSpPr>
      <xdr:spPr>
        <a:xfrm>
          <a:off x="1195387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25</xdr:row>
      <xdr:rowOff>0</xdr:rowOff>
    </xdr:from>
    <xdr:ext cx="429273" cy="390526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400-000061000000}"/>
            </a:ext>
          </a:extLst>
        </xdr:cNvPr>
        <xdr:cNvSpPr txBox="1"/>
      </xdr:nvSpPr>
      <xdr:spPr>
        <a:xfrm>
          <a:off x="11953875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32</xdr:row>
      <xdr:rowOff>0</xdr:rowOff>
    </xdr:from>
    <xdr:ext cx="429273" cy="390526"/>
    <xdr:sp macro="" textlink="">
      <xdr:nvSpPr>
        <xdr:cNvPr id="102" name="TextBox 101"/>
        <xdr:cNvSpPr txBox="1"/>
      </xdr:nvSpPr>
      <xdr:spPr>
        <a:xfrm>
          <a:off x="131826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33</xdr:row>
      <xdr:rowOff>0</xdr:rowOff>
    </xdr:from>
    <xdr:ext cx="429273" cy="390526"/>
    <xdr:sp macro="" textlink="">
      <xdr:nvSpPr>
        <xdr:cNvPr id="103" name="TextBox 102"/>
        <xdr:cNvSpPr txBox="1"/>
      </xdr:nvSpPr>
      <xdr:spPr>
        <a:xfrm>
          <a:off x="131826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32</xdr:row>
      <xdr:rowOff>0</xdr:rowOff>
    </xdr:from>
    <xdr:ext cx="429273" cy="390526"/>
    <xdr:sp macro="" textlink="">
      <xdr:nvSpPr>
        <xdr:cNvPr id="104" name="TextBox 103"/>
        <xdr:cNvSpPr txBox="1"/>
      </xdr:nvSpPr>
      <xdr:spPr>
        <a:xfrm>
          <a:off x="1195387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33</xdr:row>
      <xdr:rowOff>0</xdr:rowOff>
    </xdr:from>
    <xdr:ext cx="429273" cy="390526"/>
    <xdr:sp macro="" textlink="">
      <xdr:nvSpPr>
        <xdr:cNvPr id="105" name="TextBox 104"/>
        <xdr:cNvSpPr txBox="1"/>
      </xdr:nvSpPr>
      <xdr:spPr>
        <a:xfrm>
          <a:off x="11953875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36</xdr:row>
      <xdr:rowOff>0</xdr:rowOff>
    </xdr:from>
    <xdr:ext cx="429273" cy="390526"/>
    <xdr:sp macro="" textlink="">
      <xdr:nvSpPr>
        <xdr:cNvPr id="106" name="TextBox 105"/>
        <xdr:cNvSpPr txBox="1"/>
      </xdr:nvSpPr>
      <xdr:spPr>
        <a:xfrm>
          <a:off x="131826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37</xdr:row>
      <xdr:rowOff>0</xdr:rowOff>
    </xdr:from>
    <xdr:ext cx="429273" cy="390526"/>
    <xdr:sp macro="" textlink="">
      <xdr:nvSpPr>
        <xdr:cNvPr id="107" name="TextBox 106"/>
        <xdr:cNvSpPr txBox="1"/>
      </xdr:nvSpPr>
      <xdr:spPr>
        <a:xfrm>
          <a:off x="131826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36</xdr:row>
      <xdr:rowOff>0</xdr:rowOff>
    </xdr:from>
    <xdr:ext cx="429273" cy="390526"/>
    <xdr:sp macro="" textlink="">
      <xdr:nvSpPr>
        <xdr:cNvPr id="108" name="TextBox 107"/>
        <xdr:cNvSpPr txBox="1"/>
      </xdr:nvSpPr>
      <xdr:spPr>
        <a:xfrm>
          <a:off x="1195387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37</xdr:row>
      <xdr:rowOff>0</xdr:rowOff>
    </xdr:from>
    <xdr:ext cx="429273" cy="390526"/>
    <xdr:sp macro="" textlink="">
      <xdr:nvSpPr>
        <xdr:cNvPr id="109" name="TextBox 108"/>
        <xdr:cNvSpPr txBox="1"/>
      </xdr:nvSpPr>
      <xdr:spPr>
        <a:xfrm>
          <a:off x="11953875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29</xdr:row>
      <xdr:rowOff>0</xdr:rowOff>
    </xdr:from>
    <xdr:ext cx="429273" cy="390526"/>
    <xdr:sp macro="" textlink="">
      <xdr:nvSpPr>
        <xdr:cNvPr id="110" name="TextBox 109"/>
        <xdr:cNvSpPr txBox="1"/>
      </xdr:nvSpPr>
      <xdr:spPr>
        <a:xfrm>
          <a:off x="131826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30</xdr:row>
      <xdr:rowOff>0</xdr:rowOff>
    </xdr:from>
    <xdr:ext cx="429273" cy="390526"/>
    <xdr:sp macro="" textlink="">
      <xdr:nvSpPr>
        <xdr:cNvPr id="111" name="TextBox 110"/>
        <xdr:cNvSpPr txBox="1"/>
      </xdr:nvSpPr>
      <xdr:spPr>
        <a:xfrm>
          <a:off x="131826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29</xdr:row>
      <xdr:rowOff>0</xdr:rowOff>
    </xdr:from>
    <xdr:ext cx="429273" cy="390526"/>
    <xdr:sp macro="" textlink="">
      <xdr:nvSpPr>
        <xdr:cNvPr id="112" name="TextBox 111"/>
        <xdr:cNvSpPr txBox="1"/>
      </xdr:nvSpPr>
      <xdr:spPr>
        <a:xfrm>
          <a:off x="1195387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30</xdr:row>
      <xdr:rowOff>0</xdr:rowOff>
    </xdr:from>
    <xdr:ext cx="429273" cy="390526"/>
    <xdr:sp macro="" textlink="">
      <xdr:nvSpPr>
        <xdr:cNvPr id="113" name="TextBox 112"/>
        <xdr:cNvSpPr txBox="1"/>
      </xdr:nvSpPr>
      <xdr:spPr>
        <a:xfrm>
          <a:off x="11953875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50</xdr:row>
      <xdr:rowOff>0</xdr:rowOff>
    </xdr:from>
    <xdr:ext cx="429273" cy="390526"/>
    <xdr:sp macro="" textlink="">
      <xdr:nvSpPr>
        <xdr:cNvPr id="114" name="TextBox 113"/>
        <xdr:cNvSpPr txBox="1"/>
      </xdr:nvSpPr>
      <xdr:spPr>
        <a:xfrm>
          <a:off x="131826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51</xdr:row>
      <xdr:rowOff>0</xdr:rowOff>
    </xdr:from>
    <xdr:ext cx="429273" cy="390526"/>
    <xdr:sp macro="" textlink="">
      <xdr:nvSpPr>
        <xdr:cNvPr id="115" name="TextBox 114"/>
        <xdr:cNvSpPr txBox="1"/>
      </xdr:nvSpPr>
      <xdr:spPr>
        <a:xfrm>
          <a:off x="131826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50</xdr:row>
      <xdr:rowOff>0</xdr:rowOff>
    </xdr:from>
    <xdr:ext cx="429273" cy="390526"/>
    <xdr:sp macro="" textlink="">
      <xdr:nvSpPr>
        <xdr:cNvPr id="116" name="TextBox 115"/>
        <xdr:cNvSpPr txBox="1"/>
      </xdr:nvSpPr>
      <xdr:spPr>
        <a:xfrm>
          <a:off x="1195387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51</xdr:row>
      <xdr:rowOff>0</xdr:rowOff>
    </xdr:from>
    <xdr:ext cx="429273" cy="390526"/>
    <xdr:sp macro="" textlink="">
      <xdr:nvSpPr>
        <xdr:cNvPr id="117" name="TextBox 116"/>
        <xdr:cNvSpPr txBox="1"/>
      </xdr:nvSpPr>
      <xdr:spPr>
        <a:xfrm>
          <a:off x="11953875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30</xdr:row>
      <xdr:rowOff>0</xdr:rowOff>
    </xdr:from>
    <xdr:ext cx="429273" cy="390526"/>
    <xdr:sp macro="" textlink="">
      <xdr:nvSpPr>
        <xdr:cNvPr id="118" name="TextBox 117"/>
        <xdr:cNvSpPr txBox="1"/>
      </xdr:nvSpPr>
      <xdr:spPr>
        <a:xfrm>
          <a:off x="131826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31</xdr:row>
      <xdr:rowOff>0</xdr:rowOff>
    </xdr:from>
    <xdr:ext cx="429273" cy="390526"/>
    <xdr:sp macro="" textlink="">
      <xdr:nvSpPr>
        <xdr:cNvPr id="119" name="TextBox 118"/>
        <xdr:cNvSpPr txBox="1"/>
      </xdr:nvSpPr>
      <xdr:spPr>
        <a:xfrm>
          <a:off x="131826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30</xdr:row>
      <xdr:rowOff>0</xdr:rowOff>
    </xdr:from>
    <xdr:ext cx="429273" cy="390526"/>
    <xdr:sp macro="" textlink="">
      <xdr:nvSpPr>
        <xdr:cNvPr id="120" name="TextBox 119"/>
        <xdr:cNvSpPr txBox="1"/>
      </xdr:nvSpPr>
      <xdr:spPr>
        <a:xfrm>
          <a:off x="1195387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31</xdr:row>
      <xdr:rowOff>0</xdr:rowOff>
    </xdr:from>
    <xdr:ext cx="429273" cy="390526"/>
    <xdr:sp macro="" textlink="">
      <xdr:nvSpPr>
        <xdr:cNvPr id="121" name="TextBox 120"/>
        <xdr:cNvSpPr txBox="1"/>
      </xdr:nvSpPr>
      <xdr:spPr>
        <a:xfrm>
          <a:off x="11953875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48</xdr:row>
      <xdr:rowOff>0</xdr:rowOff>
    </xdr:from>
    <xdr:ext cx="429273" cy="390526"/>
    <xdr:sp macro="" textlink="">
      <xdr:nvSpPr>
        <xdr:cNvPr id="122" name="TextBox 121"/>
        <xdr:cNvSpPr txBox="1"/>
      </xdr:nvSpPr>
      <xdr:spPr>
        <a:xfrm>
          <a:off x="131826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49</xdr:row>
      <xdr:rowOff>0</xdr:rowOff>
    </xdr:from>
    <xdr:ext cx="429273" cy="390526"/>
    <xdr:sp macro="" textlink="">
      <xdr:nvSpPr>
        <xdr:cNvPr id="123" name="TextBox 122"/>
        <xdr:cNvSpPr txBox="1"/>
      </xdr:nvSpPr>
      <xdr:spPr>
        <a:xfrm>
          <a:off x="131826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48</xdr:row>
      <xdr:rowOff>0</xdr:rowOff>
    </xdr:from>
    <xdr:ext cx="429273" cy="390526"/>
    <xdr:sp macro="" textlink="">
      <xdr:nvSpPr>
        <xdr:cNvPr id="124" name="TextBox 123"/>
        <xdr:cNvSpPr txBox="1"/>
      </xdr:nvSpPr>
      <xdr:spPr>
        <a:xfrm>
          <a:off x="1195387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34</xdr:row>
      <xdr:rowOff>0</xdr:rowOff>
    </xdr:from>
    <xdr:ext cx="429273" cy="390526"/>
    <xdr:sp macro="" textlink="">
      <xdr:nvSpPr>
        <xdr:cNvPr id="126" name="TextBox 125"/>
        <xdr:cNvSpPr txBox="1"/>
      </xdr:nvSpPr>
      <xdr:spPr>
        <a:xfrm>
          <a:off x="131826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35</xdr:row>
      <xdr:rowOff>0</xdr:rowOff>
    </xdr:from>
    <xdr:ext cx="429273" cy="390526"/>
    <xdr:sp macro="" textlink="">
      <xdr:nvSpPr>
        <xdr:cNvPr id="127" name="TextBox 126"/>
        <xdr:cNvSpPr txBox="1"/>
      </xdr:nvSpPr>
      <xdr:spPr>
        <a:xfrm>
          <a:off x="131826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429273" cy="390526"/>
    <xdr:sp macro="" textlink="">
      <xdr:nvSpPr>
        <xdr:cNvPr id="128" name="TextBox 127"/>
        <xdr:cNvSpPr txBox="1"/>
      </xdr:nvSpPr>
      <xdr:spPr>
        <a:xfrm>
          <a:off x="1195387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429273" cy="390526"/>
    <xdr:sp macro="" textlink="">
      <xdr:nvSpPr>
        <xdr:cNvPr id="129" name="TextBox 128"/>
        <xdr:cNvSpPr txBox="1"/>
      </xdr:nvSpPr>
      <xdr:spPr>
        <a:xfrm>
          <a:off x="11953875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46</xdr:row>
      <xdr:rowOff>0</xdr:rowOff>
    </xdr:from>
    <xdr:ext cx="429273" cy="390526"/>
    <xdr:sp macro="" textlink="">
      <xdr:nvSpPr>
        <xdr:cNvPr id="130" name="TextBox 129"/>
        <xdr:cNvSpPr txBox="1"/>
      </xdr:nvSpPr>
      <xdr:spPr>
        <a:xfrm>
          <a:off x="131826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47</xdr:row>
      <xdr:rowOff>0</xdr:rowOff>
    </xdr:from>
    <xdr:ext cx="429273" cy="390526"/>
    <xdr:sp macro="" textlink="">
      <xdr:nvSpPr>
        <xdr:cNvPr id="131" name="TextBox 130"/>
        <xdr:cNvSpPr txBox="1"/>
      </xdr:nvSpPr>
      <xdr:spPr>
        <a:xfrm>
          <a:off x="131826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46</xdr:row>
      <xdr:rowOff>0</xdr:rowOff>
    </xdr:from>
    <xdr:ext cx="429273" cy="390526"/>
    <xdr:sp macro="" textlink="">
      <xdr:nvSpPr>
        <xdr:cNvPr id="132" name="TextBox 131"/>
        <xdr:cNvSpPr txBox="1"/>
      </xdr:nvSpPr>
      <xdr:spPr>
        <a:xfrm>
          <a:off x="1195387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47</xdr:row>
      <xdr:rowOff>0</xdr:rowOff>
    </xdr:from>
    <xdr:ext cx="429273" cy="390526"/>
    <xdr:sp macro="" textlink="">
      <xdr:nvSpPr>
        <xdr:cNvPr id="133" name="TextBox 132"/>
        <xdr:cNvSpPr txBox="1"/>
      </xdr:nvSpPr>
      <xdr:spPr>
        <a:xfrm>
          <a:off x="11953875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000"/>
            <a:t>7,2</a:t>
          </a:r>
        </a:p>
      </xdr:txBody>
    </xdr:sp>
    <xdr:clientData/>
  </xdr:oneCellAnchor>
  <xdr:oneCellAnchor>
    <xdr:from>
      <xdr:col>26</xdr:col>
      <xdr:colOff>0</xdr:colOff>
      <xdr:row>47</xdr:row>
      <xdr:rowOff>0</xdr:rowOff>
    </xdr:from>
    <xdr:ext cx="429273" cy="390526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338262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48</xdr:row>
      <xdr:rowOff>0</xdr:rowOff>
    </xdr:from>
    <xdr:ext cx="429273" cy="390526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13382625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000"/>
            <a:t>2,3</a:t>
          </a:r>
        </a:p>
      </xdr:txBody>
    </xdr:sp>
    <xdr:clientData/>
  </xdr:oneCellAnchor>
  <xdr:oneCellAnchor>
    <xdr:from>
      <xdr:col>26</xdr:col>
      <xdr:colOff>0</xdr:colOff>
      <xdr:row>45</xdr:row>
      <xdr:rowOff>0</xdr:rowOff>
    </xdr:from>
    <xdr:ext cx="429273" cy="390526"/>
    <xdr:sp macro="" textlink="">
      <xdr:nvSpPr>
        <xdr:cNvPr id="136" name="TextBox 135"/>
        <xdr:cNvSpPr txBox="1"/>
      </xdr:nvSpPr>
      <xdr:spPr>
        <a:xfrm>
          <a:off x="131826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46</xdr:row>
      <xdr:rowOff>0</xdr:rowOff>
    </xdr:from>
    <xdr:ext cx="429273" cy="390526"/>
    <xdr:sp macro="" textlink="">
      <xdr:nvSpPr>
        <xdr:cNvPr id="137" name="TextBox 136"/>
        <xdr:cNvSpPr txBox="1"/>
      </xdr:nvSpPr>
      <xdr:spPr>
        <a:xfrm>
          <a:off x="131826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000"/>
            <a:t>2,6</a:t>
          </a:r>
        </a:p>
      </xdr:txBody>
    </xdr:sp>
    <xdr:clientData/>
  </xdr:oneCellAnchor>
  <xdr:oneCellAnchor>
    <xdr:from>
      <xdr:col>26</xdr:col>
      <xdr:colOff>0</xdr:colOff>
      <xdr:row>31</xdr:row>
      <xdr:rowOff>0</xdr:rowOff>
    </xdr:from>
    <xdr:ext cx="429273" cy="390526"/>
    <xdr:sp macro="" textlink="">
      <xdr:nvSpPr>
        <xdr:cNvPr id="138" name="TextBox 137"/>
        <xdr:cNvSpPr txBox="1"/>
      </xdr:nvSpPr>
      <xdr:spPr>
        <a:xfrm>
          <a:off x="131826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32</xdr:row>
      <xdr:rowOff>0</xdr:rowOff>
    </xdr:from>
    <xdr:ext cx="429273" cy="390526"/>
    <xdr:sp macro="" textlink="">
      <xdr:nvSpPr>
        <xdr:cNvPr id="139" name="TextBox 138"/>
        <xdr:cNvSpPr txBox="1"/>
      </xdr:nvSpPr>
      <xdr:spPr>
        <a:xfrm>
          <a:off x="131826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000"/>
            <a:t>2,66</a:t>
          </a:r>
        </a:p>
      </xdr:txBody>
    </xdr:sp>
    <xdr:clientData/>
  </xdr:oneCellAnchor>
  <xdr:oneCellAnchor>
    <xdr:from>
      <xdr:col>23</xdr:col>
      <xdr:colOff>0</xdr:colOff>
      <xdr:row>31</xdr:row>
      <xdr:rowOff>0</xdr:rowOff>
    </xdr:from>
    <xdr:ext cx="429273" cy="390526"/>
    <xdr:sp macro="" textlink="">
      <xdr:nvSpPr>
        <xdr:cNvPr id="140" name="TextBox 139"/>
        <xdr:cNvSpPr txBox="1"/>
      </xdr:nvSpPr>
      <xdr:spPr>
        <a:xfrm>
          <a:off x="1195387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32</xdr:row>
      <xdr:rowOff>0</xdr:rowOff>
    </xdr:from>
    <xdr:ext cx="429273" cy="390526"/>
    <xdr:sp macro="" textlink="">
      <xdr:nvSpPr>
        <xdr:cNvPr id="141" name="TextBox 140"/>
        <xdr:cNvSpPr txBox="1"/>
      </xdr:nvSpPr>
      <xdr:spPr>
        <a:xfrm>
          <a:off x="11953875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000"/>
            <a:t>7,21</a:t>
          </a:r>
        </a:p>
      </xdr:txBody>
    </xdr:sp>
    <xdr:clientData/>
  </xdr:oneCellAnchor>
  <xdr:oneCellAnchor>
    <xdr:from>
      <xdr:col>26</xdr:col>
      <xdr:colOff>0</xdr:colOff>
      <xdr:row>40</xdr:row>
      <xdr:rowOff>0</xdr:rowOff>
    </xdr:from>
    <xdr:ext cx="429273" cy="390526"/>
    <xdr:sp macro="" textlink="">
      <xdr:nvSpPr>
        <xdr:cNvPr id="142" name="TextBox 141"/>
        <xdr:cNvSpPr txBox="1"/>
      </xdr:nvSpPr>
      <xdr:spPr>
        <a:xfrm>
          <a:off x="131826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41</xdr:row>
      <xdr:rowOff>0</xdr:rowOff>
    </xdr:from>
    <xdr:ext cx="429273" cy="390526"/>
    <xdr:sp macro="" textlink="">
      <xdr:nvSpPr>
        <xdr:cNvPr id="143" name="TextBox 142"/>
        <xdr:cNvSpPr txBox="1"/>
      </xdr:nvSpPr>
      <xdr:spPr>
        <a:xfrm>
          <a:off x="131826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40</xdr:row>
      <xdr:rowOff>0</xdr:rowOff>
    </xdr:from>
    <xdr:ext cx="429273" cy="390526"/>
    <xdr:sp macro="" textlink="">
      <xdr:nvSpPr>
        <xdr:cNvPr id="144" name="TextBox 143"/>
        <xdr:cNvSpPr txBox="1"/>
      </xdr:nvSpPr>
      <xdr:spPr>
        <a:xfrm>
          <a:off x="1195387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41</xdr:row>
      <xdr:rowOff>0</xdr:rowOff>
    </xdr:from>
    <xdr:ext cx="429273" cy="390526"/>
    <xdr:sp macro="" textlink="">
      <xdr:nvSpPr>
        <xdr:cNvPr id="145" name="TextBox 144"/>
        <xdr:cNvSpPr txBox="1"/>
      </xdr:nvSpPr>
      <xdr:spPr>
        <a:xfrm>
          <a:off x="11953875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15</xdr:row>
      <xdr:rowOff>0</xdr:rowOff>
    </xdr:from>
    <xdr:ext cx="429273" cy="390526"/>
    <xdr:sp macro="" textlink="">
      <xdr:nvSpPr>
        <xdr:cNvPr id="146" name="TextBox 145"/>
        <xdr:cNvSpPr txBox="1"/>
      </xdr:nvSpPr>
      <xdr:spPr>
        <a:xfrm>
          <a:off x="131826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16</xdr:row>
      <xdr:rowOff>0</xdr:rowOff>
    </xdr:from>
    <xdr:ext cx="429273" cy="390526"/>
    <xdr:sp macro="" textlink="">
      <xdr:nvSpPr>
        <xdr:cNvPr id="147" name="TextBox 146"/>
        <xdr:cNvSpPr txBox="1"/>
      </xdr:nvSpPr>
      <xdr:spPr>
        <a:xfrm>
          <a:off x="131826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15</xdr:row>
      <xdr:rowOff>0</xdr:rowOff>
    </xdr:from>
    <xdr:ext cx="429273" cy="390526"/>
    <xdr:sp macro="" textlink="">
      <xdr:nvSpPr>
        <xdr:cNvPr id="148" name="TextBox 147"/>
        <xdr:cNvSpPr txBox="1"/>
      </xdr:nvSpPr>
      <xdr:spPr>
        <a:xfrm>
          <a:off x="1195387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16</xdr:row>
      <xdr:rowOff>0</xdr:rowOff>
    </xdr:from>
    <xdr:ext cx="429273" cy="390526"/>
    <xdr:sp macro="" textlink="">
      <xdr:nvSpPr>
        <xdr:cNvPr id="149" name="TextBox 148"/>
        <xdr:cNvSpPr txBox="1"/>
      </xdr:nvSpPr>
      <xdr:spPr>
        <a:xfrm>
          <a:off x="11953875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49</xdr:row>
      <xdr:rowOff>0</xdr:rowOff>
    </xdr:from>
    <xdr:ext cx="429273" cy="390526"/>
    <xdr:sp macro="" textlink="">
      <xdr:nvSpPr>
        <xdr:cNvPr id="150" name="TextBox 149"/>
        <xdr:cNvSpPr txBox="1"/>
      </xdr:nvSpPr>
      <xdr:spPr>
        <a:xfrm>
          <a:off x="13182600" y="344805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50</xdr:row>
      <xdr:rowOff>0</xdr:rowOff>
    </xdr:from>
    <xdr:ext cx="429273" cy="390526"/>
    <xdr:sp macro="" textlink="">
      <xdr:nvSpPr>
        <xdr:cNvPr id="152" name="TextBox 151"/>
        <xdr:cNvSpPr txBox="1"/>
      </xdr:nvSpPr>
      <xdr:spPr>
        <a:xfrm>
          <a:off x="11953875" y="3629025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38</xdr:row>
      <xdr:rowOff>0</xdr:rowOff>
    </xdr:from>
    <xdr:ext cx="429273" cy="390526"/>
    <xdr:sp macro="" textlink="">
      <xdr:nvSpPr>
        <xdr:cNvPr id="153" name="TextBox 152"/>
        <xdr:cNvSpPr txBox="1"/>
      </xdr:nvSpPr>
      <xdr:spPr>
        <a:xfrm>
          <a:off x="13182600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26</xdr:col>
      <xdr:colOff>0</xdr:colOff>
      <xdr:row>39</xdr:row>
      <xdr:rowOff>0</xdr:rowOff>
    </xdr:from>
    <xdr:ext cx="429273" cy="390526"/>
    <xdr:sp macro="" textlink="">
      <xdr:nvSpPr>
        <xdr:cNvPr id="154" name="TextBox 153"/>
        <xdr:cNvSpPr txBox="1"/>
      </xdr:nvSpPr>
      <xdr:spPr>
        <a:xfrm>
          <a:off x="13182600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38</xdr:row>
      <xdr:rowOff>0</xdr:rowOff>
    </xdr:from>
    <xdr:ext cx="429273" cy="390526"/>
    <xdr:sp macro="" textlink="">
      <xdr:nvSpPr>
        <xdr:cNvPr id="155" name="TextBox 154"/>
        <xdr:cNvSpPr txBox="1"/>
      </xdr:nvSpPr>
      <xdr:spPr>
        <a:xfrm>
          <a:off x="1195387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39</xdr:row>
      <xdr:rowOff>0</xdr:rowOff>
    </xdr:from>
    <xdr:ext cx="429273" cy="390526"/>
    <xdr:sp macro="" textlink="">
      <xdr:nvSpPr>
        <xdr:cNvPr id="156" name="TextBox 155"/>
        <xdr:cNvSpPr txBox="1"/>
      </xdr:nvSpPr>
      <xdr:spPr>
        <a:xfrm>
          <a:off x="11953875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14</xdr:row>
      <xdr:rowOff>0</xdr:rowOff>
    </xdr:from>
    <xdr:ext cx="429273" cy="390526"/>
    <xdr:sp macro="" textlink="">
      <xdr:nvSpPr>
        <xdr:cNvPr id="157" name="TextBox 156"/>
        <xdr:cNvSpPr txBox="1"/>
      </xdr:nvSpPr>
      <xdr:spPr>
        <a:xfrm>
          <a:off x="11953875" y="34671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  <xdr:oneCellAnchor>
    <xdr:from>
      <xdr:col>23</xdr:col>
      <xdr:colOff>0</xdr:colOff>
      <xdr:row>15</xdr:row>
      <xdr:rowOff>0</xdr:rowOff>
    </xdr:from>
    <xdr:ext cx="429273" cy="390526"/>
    <xdr:sp macro="" textlink="">
      <xdr:nvSpPr>
        <xdr:cNvPr id="158" name="TextBox 157"/>
        <xdr:cNvSpPr txBox="1"/>
      </xdr:nvSpPr>
      <xdr:spPr>
        <a:xfrm>
          <a:off x="11953875" y="3657600"/>
          <a:ext cx="429273" cy="390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0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9" tint="0.39997558519241921"/>
    <pageSetUpPr fitToPage="1"/>
  </sheetPr>
  <dimension ref="A1:ASQ59"/>
  <sheetViews>
    <sheetView zoomScale="80" zoomScaleNormal="80" workbookViewId="0">
      <pane xSplit="1" ySplit="9" topLeftCell="B31" activePane="bottomRight" state="frozen"/>
      <selection pane="topRight" activeCell="B1" sqref="B1"/>
      <selection pane="bottomLeft" activeCell="A10" sqref="A10"/>
      <selection pane="bottomRight" activeCell="AI28" sqref="AI28:AJ28"/>
    </sheetView>
  </sheetViews>
  <sheetFormatPr defaultColWidth="9.140625" defaultRowHeight="15" x14ac:dyDescent="0.25"/>
  <cols>
    <col min="1" max="1" width="4" style="17" customWidth="1"/>
    <col min="2" max="2" width="44" style="22" customWidth="1"/>
    <col min="3" max="3" width="8.7109375" style="17" customWidth="1"/>
    <col min="4" max="4" width="8" style="17" customWidth="1"/>
    <col min="5" max="5" width="7.85546875" style="17" customWidth="1"/>
    <col min="6" max="6" width="7.42578125" style="17" customWidth="1"/>
    <col min="7" max="7" width="7.85546875" style="17" customWidth="1"/>
    <col min="8" max="8" width="8.42578125" style="17" customWidth="1"/>
    <col min="9" max="9" width="8.28515625" style="17" customWidth="1"/>
    <col min="10" max="10" width="8.42578125" style="17" customWidth="1"/>
    <col min="11" max="12" width="6.42578125" style="17" customWidth="1"/>
    <col min="13" max="14" width="6.7109375" style="17" customWidth="1"/>
    <col min="15" max="16" width="6.85546875" style="17" customWidth="1"/>
    <col min="17" max="18" width="7.42578125" style="17" customWidth="1"/>
    <col min="19" max="20" width="7.140625" style="17" customWidth="1"/>
    <col min="21" max="21" width="9" style="17" customWidth="1"/>
    <col min="22" max="22" width="8.5703125" style="17" customWidth="1"/>
    <col min="23" max="23" width="7.28515625" style="17" customWidth="1"/>
    <col min="24" max="24" width="6.42578125" style="17" customWidth="1"/>
    <col min="25" max="30" width="8.7109375" style="17" customWidth="1"/>
    <col min="31" max="32" width="6.42578125" style="17" customWidth="1"/>
    <col min="33" max="34" width="7.28515625" style="17" customWidth="1"/>
    <col min="35" max="16384" width="9.140625" style="17"/>
  </cols>
  <sheetData>
    <row r="1" spans="1:1187" ht="15.75" x14ac:dyDescent="0.25">
      <c r="AE1" s="243" t="s">
        <v>17</v>
      </c>
      <c r="AF1" s="243"/>
      <c r="AG1" s="243"/>
      <c r="AH1" s="243"/>
      <c r="AI1" s="243"/>
    </row>
    <row r="3" spans="1:1187" s="24" customFormat="1" ht="18.75" x14ac:dyDescent="0.3">
      <c r="A3" s="237" t="s">
        <v>22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</row>
    <row r="4" spans="1:1187" s="24" customFormat="1" ht="18.75" x14ac:dyDescent="0.3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1187" s="23" customFormat="1" ht="52.5" customHeight="1" x14ac:dyDescent="0.25">
      <c r="A5" s="244" t="s">
        <v>28</v>
      </c>
      <c r="B5" s="246" t="s">
        <v>39</v>
      </c>
      <c r="C5" s="249" t="s">
        <v>87</v>
      </c>
      <c r="D5" s="249"/>
      <c r="E5" s="249"/>
      <c r="F5" s="249"/>
      <c r="G5" s="249"/>
      <c r="H5" s="249"/>
      <c r="I5" s="249"/>
      <c r="J5" s="249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39" t="s">
        <v>88</v>
      </c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1"/>
    </row>
    <row r="6" spans="1:1187" s="27" customFormat="1" ht="27.75" customHeight="1" x14ac:dyDescent="0.25">
      <c r="A6" s="245"/>
      <c r="B6" s="247"/>
      <c r="C6" s="238" t="s">
        <v>2</v>
      </c>
      <c r="D6" s="238"/>
      <c r="E6" s="238"/>
      <c r="F6" s="238"/>
      <c r="G6" s="242" t="s">
        <v>101</v>
      </c>
      <c r="H6" s="242"/>
      <c r="I6" s="251" t="s">
        <v>102</v>
      </c>
      <c r="J6" s="252"/>
      <c r="K6" s="238" t="s">
        <v>18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 t="s">
        <v>61</v>
      </c>
      <c r="X6" s="238"/>
      <c r="Y6" s="238" t="s">
        <v>23</v>
      </c>
      <c r="Z6" s="238"/>
      <c r="AA6" s="238" t="s">
        <v>24</v>
      </c>
      <c r="AB6" s="238"/>
      <c r="AC6" s="238" t="s">
        <v>25</v>
      </c>
      <c r="AD6" s="238"/>
      <c r="AE6" s="238" t="s">
        <v>113</v>
      </c>
      <c r="AF6" s="238"/>
      <c r="AG6" s="238" t="s">
        <v>3</v>
      </c>
      <c r="AH6" s="238"/>
      <c r="AI6" s="238" t="s">
        <v>26</v>
      </c>
      <c r="AJ6" s="238"/>
    </row>
    <row r="7" spans="1:1187" s="27" customFormat="1" ht="54" customHeight="1" x14ac:dyDescent="0.25">
      <c r="A7" s="245"/>
      <c r="B7" s="247"/>
      <c r="C7" s="238" t="s">
        <v>1</v>
      </c>
      <c r="D7" s="238"/>
      <c r="E7" s="238" t="s">
        <v>104</v>
      </c>
      <c r="F7" s="238"/>
      <c r="G7" s="242"/>
      <c r="H7" s="242"/>
      <c r="I7" s="253"/>
      <c r="J7" s="254"/>
      <c r="K7" s="238" t="s">
        <v>19</v>
      </c>
      <c r="L7" s="238"/>
      <c r="M7" s="238" t="s">
        <v>21</v>
      </c>
      <c r="N7" s="238"/>
      <c r="O7" s="238" t="s">
        <v>20</v>
      </c>
      <c r="P7" s="238"/>
      <c r="Q7" s="238" t="s">
        <v>60</v>
      </c>
      <c r="R7" s="238"/>
      <c r="S7" s="238" t="s">
        <v>92</v>
      </c>
      <c r="T7" s="238"/>
      <c r="U7" s="238" t="s">
        <v>103</v>
      </c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</row>
    <row r="8" spans="1:1187" ht="22.5" customHeight="1" x14ac:dyDescent="0.25">
      <c r="A8" s="245"/>
      <c r="B8" s="248"/>
      <c r="C8" s="30">
        <v>2020</v>
      </c>
      <c r="D8" s="30">
        <v>2021</v>
      </c>
      <c r="E8" s="30">
        <v>2020</v>
      </c>
      <c r="F8" s="30">
        <v>2021</v>
      </c>
      <c r="G8" s="30">
        <v>2020</v>
      </c>
      <c r="H8" s="30">
        <v>2021</v>
      </c>
      <c r="I8" s="30">
        <v>2020</v>
      </c>
      <c r="J8" s="30">
        <v>2021</v>
      </c>
      <c r="K8" s="30">
        <v>2020</v>
      </c>
      <c r="L8" s="30">
        <v>2021</v>
      </c>
      <c r="M8" s="30">
        <v>2020</v>
      </c>
      <c r="N8" s="30">
        <v>2021</v>
      </c>
      <c r="O8" s="30">
        <v>2020</v>
      </c>
      <c r="P8" s="30">
        <v>2021</v>
      </c>
      <c r="Q8" s="30">
        <v>2020</v>
      </c>
      <c r="R8" s="30">
        <v>2021</v>
      </c>
      <c r="S8" s="30">
        <v>2020</v>
      </c>
      <c r="T8" s="30">
        <v>2021</v>
      </c>
      <c r="U8" s="30">
        <v>2020</v>
      </c>
      <c r="V8" s="30">
        <v>2021</v>
      </c>
      <c r="W8" s="30">
        <v>2020</v>
      </c>
      <c r="X8" s="30">
        <v>2021</v>
      </c>
      <c r="Y8" s="30">
        <v>2020</v>
      </c>
      <c r="Z8" s="30">
        <v>2021</v>
      </c>
      <c r="AA8" s="30">
        <v>2020</v>
      </c>
      <c r="AB8" s="30">
        <v>2021</v>
      </c>
      <c r="AC8" s="30">
        <v>2020</v>
      </c>
      <c r="AD8" s="30">
        <v>2021</v>
      </c>
      <c r="AE8" s="30">
        <v>2020</v>
      </c>
      <c r="AF8" s="30">
        <v>2021</v>
      </c>
      <c r="AG8" s="30">
        <v>2020</v>
      </c>
      <c r="AH8" s="30">
        <v>2021</v>
      </c>
      <c r="AI8" s="30">
        <v>2020</v>
      </c>
      <c r="AJ8" s="30">
        <v>2021</v>
      </c>
    </row>
    <row r="9" spans="1:1187" ht="14.25" customHeight="1" x14ac:dyDescent="0.25">
      <c r="A9" s="6">
        <v>1</v>
      </c>
      <c r="B9" s="5">
        <f>A9+1</f>
        <v>2</v>
      </c>
      <c r="C9" s="5">
        <f t="shared" ref="C9:AJ9" si="0">B9+1</f>
        <v>3</v>
      </c>
      <c r="D9" s="5">
        <f t="shared" si="0"/>
        <v>4</v>
      </c>
      <c r="E9" s="5">
        <f t="shared" si="0"/>
        <v>5</v>
      </c>
      <c r="F9" s="5">
        <f t="shared" si="0"/>
        <v>6</v>
      </c>
      <c r="G9" s="5">
        <f t="shared" si="0"/>
        <v>7</v>
      </c>
      <c r="H9" s="5">
        <f t="shared" si="0"/>
        <v>8</v>
      </c>
      <c r="I9" s="5">
        <f t="shared" si="0"/>
        <v>9</v>
      </c>
      <c r="J9" s="28">
        <f t="shared" si="0"/>
        <v>10</v>
      </c>
      <c r="K9" s="5">
        <f t="shared" si="0"/>
        <v>11</v>
      </c>
      <c r="L9" s="5">
        <f t="shared" si="0"/>
        <v>12</v>
      </c>
      <c r="M9" s="5">
        <f t="shared" si="0"/>
        <v>13</v>
      </c>
      <c r="N9" s="5">
        <f t="shared" si="0"/>
        <v>14</v>
      </c>
      <c r="O9" s="5">
        <f t="shared" si="0"/>
        <v>15</v>
      </c>
      <c r="P9" s="5">
        <f t="shared" si="0"/>
        <v>16</v>
      </c>
      <c r="Q9" s="5">
        <f t="shared" si="0"/>
        <v>17</v>
      </c>
      <c r="R9" s="5">
        <f t="shared" si="0"/>
        <v>18</v>
      </c>
      <c r="S9" s="5">
        <f t="shared" si="0"/>
        <v>19</v>
      </c>
      <c r="T9" s="5">
        <f t="shared" si="0"/>
        <v>20</v>
      </c>
      <c r="U9" s="5">
        <f t="shared" si="0"/>
        <v>21</v>
      </c>
      <c r="V9" s="5">
        <f t="shared" si="0"/>
        <v>22</v>
      </c>
      <c r="W9" s="5">
        <f t="shared" si="0"/>
        <v>23</v>
      </c>
      <c r="X9" s="5">
        <f t="shared" si="0"/>
        <v>24</v>
      </c>
      <c r="Y9" s="5">
        <f t="shared" si="0"/>
        <v>25</v>
      </c>
      <c r="Z9" s="5">
        <f t="shared" si="0"/>
        <v>26</v>
      </c>
      <c r="AA9" s="5">
        <f t="shared" si="0"/>
        <v>27</v>
      </c>
      <c r="AB9" s="5">
        <f t="shared" si="0"/>
        <v>28</v>
      </c>
      <c r="AC9" s="5">
        <f t="shared" si="0"/>
        <v>29</v>
      </c>
      <c r="AD9" s="5">
        <f t="shared" si="0"/>
        <v>30</v>
      </c>
      <c r="AE9" s="5">
        <f t="shared" si="0"/>
        <v>31</v>
      </c>
      <c r="AF9" s="5">
        <f t="shared" si="0"/>
        <v>32</v>
      </c>
      <c r="AG9" s="5">
        <f t="shared" si="0"/>
        <v>33</v>
      </c>
      <c r="AH9" s="5">
        <f t="shared" si="0"/>
        <v>34</v>
      </c>
      <c r="AI9" s="5">
        <f t="shared" si="0"/>
        <v>35</v>
      </c>
      <c r="AJ9" s="5">
        <f t="shared" si="0"/>
        <v>36</v>
      </c>
    </row>
    <row r="10" spans="1:1187" ht="24.75" customHeight="1" x14ac:dyDescent="0.25">
      <c r="A10" s="51">
        <v>1</v>
      </c>
      <c r="B10" s="170" t="s">
        <v>179</v>
      </c>
      <c r="C10" s="171">
        <v>1</v>
      </c>
      <c r="D10" s="171">
        <v>1</v>
      </c>
      <c r="E10" s="171"/>
      <c r="F10" s="171"/>
      <c r="G10" s="171"/>
      <c r="H10" s="171"/>
      <c r="I10" s="157"/>
      <c r="J10" s="171"/>
      <c r="K10" s="171">
        <v>5</v>
      </c>
      <c r="L10" s="171">
        <v>5</v>
      </c>
      <c r="M10" s="171">
        <v>9</v>
      </c>
      <c r="N10" s="171">
        <v>9</v>
      </c>
      <c r="O10" s="171">
        <v>2</v>
      </c>
      <c r="P10" s="171">
        <v>2</v>
      </c>
      <c r="Q10" s="171"/>
      <c r="R10" s="171"/>
      <c r="S10" s="171"/>
      <c r="T10" s="171"/>
      <c r="U10" s="171"/>
      <c r="V10" s="171"/>
      <c r="W10" s="171">
        <v>1</v>
      </c>
      <c r="X10" s="171">
        <v>1</v>
      </c>
      <c r="Y10" s="171">
        <v>1</v>
      </c>
      <c r="Z10" s="46">
        <v>1</v>
      </c>
      <c r="AA10" s="171">
        <v>1</v>
      </c>
      <c r="AB10" s="46">
        <v>1</v>
      </c>
      <c r="AC10" s="46">
        <v>1</v>
      </c>
      <c r="AD10" s="46">
        <v>1</v>
      </c>
      <c r="AE10" s="46">
        <v>1</v>
      </c>
      <c r="AF10" s="46">
        <v>1</v>
      </c>
      <c r="AG10" s="46">
        <v>1</v>
      </c>
      <c r="AH10" s="46">
        <v>1</v>
      </c>
      <c r="AI10" s="46">
        <v>1</v>
      </c>
      <c r="AJ10" s="46">
        <v>1</v>
      </c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  <c r="ALU10" s="21"/>
      <c r="ALV10" s="21"/>
      <c r="ALW10" s="21"/>
      <c r="ALX10" s="21"/>
      <c r="ALY10" s="21"/>
      <c r="ALZ10" s="21"/>
      <c r="AMA10" s="21"/>
      <c r="AMB10" s="21"/>
      <c r="AMC10" s="21"/>
      <c r="AMD10" s="21"/>
      <c r="AME10" s="21"/>
      <c r="AMF10" s="21"/>
      <c r="AMG10" s="21"/>
      <c r="AMH10" s="21"/>
      <c r="AMI10" s="21"/>
      <c r="AMJ10" s="21"/>
      <c r="AMK10" s="21"/>
      <c r="AML10" s="21"/>
      <c r="AMM10" s="21"/>
      <c r="AMN10" s="21"/>
      <c r="AMO10" s="21"/>
      <c r="AMP10" s="21"/>
      <c r="AMQ10" s="21"/>
      <c r="AMR10" s="21"/>
      <c r="AMS10" s="21"/>
      <c r="AMT10" s="21"/>
      <c r="AMU10" s="21"/>
      <c r="AMV10" s="21"/>
      <c r="AMW10" s="21"/>
      <c r="AMX10" s="21"/>
      <c r="AMY10" s="21"/>
      <c r="AMZ10" s="21"/>
      <c r="ANA10" s="21"/>
      <c r="ANB10" s="21"/>
      <c r="ANC10" s="21"/>
      <c r="AND10" s="21"/>
      <c r="ANE10" s="21"/>
      <c r="ANF10" s="21"/>
      <c r="ANG10" s="21"/>
      <c r="ANH10" s="21"/>
      <c r="ANI10" s="21"/>
      <c r="ANJ10" s="21"/>
      <c r="ANK10" s="21"/>
      <c r="ANL10" s="21"/>
      <c r="ANM10" s="21"/>
      <c r="ANN10" s="21"/>
      <c r="ANO10" s="21"/>
      <c r="ANP10" s="21"/>
      <c r="ANQ10" s="21"/>
      <c r="ANR10" s="21"/>
      <c r="ANS10" s="21"/>
      <c r="ANT10" s="21"/>
      <c r="ANU10" s="21"/>
      <c r="ANV10" s="21"/>
      <c r="ANW10" s="21"/>
      <c r="ANX10" s="21"/>
      <c r="ANY10" s="21"/>
      <c r="ANZ10" s="21"/>
      <c r="AOA10" s="21"/>
      <c r="AOB10" s="21"/>
      <c r="AOC10" s="21"/>
      <c r="AOD10" s="21"/>
      <c r="AOE10" s="21"/>
      <c r="AOF10" s="21"/>
      <c r="AOG10" s="21"/>
      <c r="AOH10" s="21"/>
      <c r="AOI10" s="21"/>
      <c r="AOJ10" s="21"/>
      <c r="AOK10" s="21"/>
      <c r="AOL10" s="21"/>
      <c r="AOM10" s="21"/>
      <c r="AON10" s="21"/>
      <c r="AOO10" s="21"/>
      <c r="AOP10" s="21"/>
      <c r="AOQ10" s="21"/>
      <c r="AOR10" s="21"/>
      <c r="AOS10" s="21"/>
      <c r="AOT10" s="21"/>
      <c r="AOU10" s="21"/>
      <c r="AOV10" s="21"/>
      <c r="AOW10" s="21"/>
      <c r="AOX10" s="21"/>
      <c r="AOY10" s="21"/>
      <c r="AOZ10" s="21"/>
      <c r="APA10" s="21"/>
      <c r="APB10" s="21"/>
      <c r="APC10" s="21"/>
      <c r="APD10" s="21"/>
      <c r="APE10" s="21"/>
      <c r="APF10" s="21"/>
      <c r="APG10" s="21"/>
      <c r="APH10" s="21"/>
      <c r="API10" s="21"/>
      <c r="APJ10" s="21"/>
      <c r="APK10" s="21"/>
      <c r="APL10" s="21"/>
      <c r="APM10" s="21"/>
      <c r="APN10" s="21"/>
      <c r="APO10" s="21"/>
      <c r="APP10" s="21"/>
      <c r="APQ10" s="21"/>
      <c r="APR10" s="21"/>
      <c r="APS10" s="21"/>
      <c r="APT10" s="21"/>
      <c r="APU10" s="21"/>
      <c r="APV10" s="21"/>
      <c r="APW10" s="21"/>
      <c r="APX10" s="21"/>
      <c r="APY10" s="21"/>
      <c r="APZ10" s="21"/>
      <c r="AQA10" s="21"/>
      <c r="AQB10" s="21"/>
      <c r="AQC10" s="21"/>
      <c r="AQD10" s="21"/>
      <c r="AQE10" s="21"/>
      <c r="AQF10" s="21"/>
      <c r="AQG10" s="21"/>
      <c r="AQH10" s="21"/>
      <c r="AQI10" s="21"/>
      <c r="AQJ10" s="21"/>
      <c r="AQK10" s="21"/>
      <c r="AQL10" s="21"/>
      <c r="AQM10" s="21"/>
      <c r="AQN10" s="21"/>
      <c r="AQO10" s="21"/>
      <c r="AQP10" s="21"/>
      <c r="AQQ10" s="21"/>
      <c r="AQR10" s="21"/>
      <c r="AQS10" s="21"/>
      <c r="AQT10" s="21"/>
      <c r="AQU10" s="21"/>
      <c r="AQV10" s="21"/>
      <c r="AQW10" s="21"/>
      <c r="AQX10" s="21"/>
      <c r="AQY10" s="21"/>
      <c r="AQZ10" s="21"/>
      <c r="ARA10" s="21"/>
      <c r="ARB10" s="21"/>
      <c r="ARC10" s="21"/>
      <c r="ARD10" s="21"/>
      <c r="ARE10" s="21"/>
      <c r="ARF10" s="21"/>
      <c r="ARG10" s="21"/>
      <c r="ARH10" s="21"/>
      <c r="ARI10" s="21"/>
      <c r="ARJ10" s="21"/>
      <c r="ARK10" s="21"/>
      <c r="ARL10" s="21"/>
      <c r="ARM10" s="21"/>
      <c r="ARN10" s="21"/>
      <c r="ARO10" s="21"/>
      <c r="ARP10" s="21"/>
      <c r="ARQ10" s="21"/>
      <c r="ARR10" s="21"/>
      <c r="ARS10" s="21"/>
      <c r="ART10" s="21"/>
      <c r="ARU10" s="21"/>
      <c r="ARV10" s="21"/>
      <c r="ARW10" s="21"/>
      <c r="ARX10" s="21"/>
      <c r="ARY10" s="21"/>
      <c r="ARZ10" s="21"/>
      <c r="ASA10" s="21"/>
      <c r="ASB10" s="21"/>
      <c r="ASC10" s="21"/>
      <c r="ASD10" s="21"/>
      <c r="ASE10" s="21"/>
      <c r="ASF10" s="21"/>
      <c r="ASG10" s="21"/>
      <c r="ASH10" s="21"/>
      <c r="ASI10" s="21"/>
      <c r="ASJ10" s="21"/>
      <c r="ASK10" s="21"/>
      <c r="ASL10" s="21"/>
      <c r="ASM10" s="21"/>
      <c r="ASN10" s="21"/>
      <c r="ASO10" s="21"/>
      <c r="ASP10" s="21"/>
      <c r="ASQ10" s="21"/>
    </row>
    <row r="11" spans="1:1187" ht="30" x14ac:dyDescent="0.25">
      <c r="A11" s="43">
        <f>A10+1</f>
        <v>2</v>
      </c>
      <c r="B11" s="184" t="s">
        <v>180</v>
      </c>
      <c r="C11" s="45">
        <v>1</v>
      </c>
      <c r="D11" s="45">
        <v>1</v>
      </c>
      <c r="E11" s="45"/>
      <c r="F11" s="45"/>
      <c r="G11" s="45"/>
      <c r="H11" s="45"/>
      <c r="I11" s="44"/>
      <c r="J11" s="45"/>
      <c r="K11" s="176">
        <v>1</v>
      </c>
      <c r="L11" s="45">
        <v>1</v>
      </c>
      <c r="M11" s="176">
        <v>27</v>
      </c>
      <c r="N11" s="45">
        <v>27</v>
      </c>
      <c r="O11" s="45">
        <v>6</v>
      </c>
      <c r="P11" s="45">
        <v>6</v>
      </c>
      <c r="Q11" s="45"/>
      <c r="R11" s="45"/>
      <c r="S11" s="45">
        <v>2</v>
      </c>
      <c r="T11" s="45">
        <v>2</v>
      </c>
      <c r="U11" s="45"/>
      <c r="V11" s="45"/>
      <c r="W11" s="176">
        <v>1</v>
      </c>
      <c r="X11" s="176">
        <v>1</v>
      </c>
      <c r="Y11" s="46">
        <v>1</v>
      </c>
      <c r="Z11" s="46">
        <v>1</v>
      </c>
      <c r="AA11" s="46">
        <v>1</v>
      </c>
      <c r="AB11" s="46">
        <v>1</v>
      </c>
      <c r="AC11" s="46">
        <v>1</v>
      </c>
      <c r="AD11" s="46">
        <v>1</v>
      </c>
      <c r="AE11" s="46">
        <v>1</v>
      </c>
      <c r="AF11" s="46">
        <v>1</v>
      </c>
      <c r="AG11" s="46">
        <v>1</v>
      </c>
      <c r="AH11" s="46">
        <v>1</v>
      </c>
      <c r="AI11" s="46">
        <v>1</v>
      </c>
      <c r="AJ11" s="46">
        <v>1</v>
      </c>
    </row>
    <row r="12" spans="1:1187" ht="30" x14ac:dyDescent="0.25">
      <c r="A12" s="43">
        <f t="shared" ref="A12:A22" si="1">A11+1</f>
        <v>3</v>
      </c>
      <c r="B12" s="184" t="s">
        <v>181</v>
      </c>
      <c r="C12" s="191">
        <v>1</v>
      </c>
      <c r="D12" s="191">
        <v>1</v>
      </c>
      <c r="E12" s="191"/>
      <c r="F12" s="191"/>
      <c r="G12" s="191"/>
      <c r="H12" s="191"/>
      <c r="I12" s="196"/>
      <c r="J12" s="191"/>
      <c r="K12" s="197"/>
      <c r="L12" s="191"/>
      <c r="M12" s="197"/>
      <c r="N12" s="191"/>
      <c r="O12" s="191"/>
      <c r="P12" s="191"/>
      <c r="Q12" s="197">
        <v>1</v>
      </c>
      <c r="R12" s="197">
        <v>1</v>
      </c>
      <c r="S12" s="197">
        <v>2</v>
      </c>
      <c r="T12" s="197">
        <v>2</v>
      </c>
      <c r="U12" s="191"/>
      <c r="V12" s="191"/>
      <c r="W12" s="197">
        <v>1</v>
      </c>
      <c r="X12" s="197">
        <v>1</v>
      </c>
      <c r="Y12" s="198">
        <v>1</v>
      </c>
      <c r="Z12" s="198">
        <v>1</v>
      </c>
      <c r="AA12" s="198">
        <v>1</v>
      </c>
      <c r="AB12" s="198">
        <v>1</v>
      </c>
      <c r="AC12" s="198">
        <v>1</v>
      </c>
      <c r="AD12" s="198">
        <v>1</v>
      </c>
      <c r="AE12" s="198"/>
      <c r="AF12" s="198"/>
      <c r="AG12" s="198"/>
      <c r="AH12" s="198"/>
      <c r="AI12" s="198">
        <v>1</v>
      </c>
      <c r="AJ12" s="198">
        <v>1</v>
      </c>
    </row>
    <row r="13" spans="1:1187" ht="30" x14ac:dyDescent="0.25">
      <c r="A13" s="43">
        <f t="shared" si="1"/>
        <v>4</v>
      </c>
      <c r="B13" s="184" t="s">
        <v>182</v>
      </c>
      <c r="C13" s="45">
        <v>1</v>
      </c>
      <c r="D13" s="45">
        <v>1</v>
      </c>
      <c r="E13" s="45"/>
      <c r="F13" s="45"/>
      <c r="G13" s="45"/>
      <c r="H13" s="45"/>
      <c r="I13" s="44"/>
      <c r="J13" s="45"/>
      <c r="K13" s="176"/>
      <c r="L13" s="45"/>
      <c r="M13" s="176">
        <v>15</v>
      </c>
      <c r="N13" s="45">
        <v>15</v>
      </c>
      <c r="O13" s="45">
        <v>1</v>
      </c>
      <c r="P13" s="45">
        <v>1</v>
      </c>
      <c r="Q13" s="45"/>
      <c r="R13" s="45"/>
      <c r="S13" s="45"/>
      <c r="T13" s="45"/>
      <c r="U13" s="45"/>
      <c r="V13" s="45"/>
      <c r="W13" s="176">
        <v>1</v>
      </c>
      <c r="X13" s="176">
        <v>1</v>
      </c>
      <c r="Y13" s="46">
        <v>1</v>
      </c>
      <c r="Z13" s="46">
        <v>1</v>
      </c>
      <c r="AA13" s="46">
        <v>1</v>
      </c>
      <c r="AB13" s="46">
        <v>1</v>
      </c>
      <c r="AC13" s="46">
        <v>1</v>
      </c>
      <c r="AD13" s="46">
        <v>1</v>
      </c>
      <c r="AE13" s="46">
        <v>1</v>
      </c>
      <c r="AF13" s="46">
        <v>1</v>
      </c>
      <c r="AG13" s="46">
        <v>1</v>
      </c>
      <c r="AH13" s="46">
        <v>1</v>
      </c>
      <c r="AI13" s="46">
        <v>1</v>
      </c>
      <c r="AJ13" s="46">
        <v>1</v>
      </c>
    </row>
    <row r="14" spans="1:1187" ht="29.25" customHeight="1" x14ac:dyDescent="0.25">
      <c r="A14" s="43">
        <f t="shared" si="1"/>
        <v>5</v>
      </c>
      <c r="B14" s="185" t="s">
        <v>183</v>
      </c>
      <c r="C14" s="45">
        <v>1</v>
      </c>
      <c r="D14" s="45">
        <v>1</v>
      </c>
      <c r="E14" s="45">
        <v>1</v>
      </c>
      <c r="F14" s="45">
        <v>1</v>
      </c>
      <c r="G14" s="45"/>
      <c r="H14" s="45"/>
      <c r="I14" s="44"/>
      <c r="J14" s="45"/>
      <c r="K14" s="215"/>
      <c r="L14" s="45"/>
      <c r="M14" s="215">
        <v>21</v>
      </c>
      <c r="N14" s="45">
        <v>23</v>
      </c>
      <c r="O14" s="45"/>
      <c r="P14" s="45"/>
      <c r="Q14" s="45"/>
      <c r="R14" s="45"/>
      <c r="S14" s="45"/>
      <c r="T14" s="45"/>
      <c r="U14" s="45"/>
      <c r="V14" s="45"/>
      <c r="W14" s="215">
        <v>1</v>
      </c>
      <c r="X14" s="215">
        <v>1</v>
      </c>
      <c r="Y14" s="46">
        <v>1</v>
      </c>
      <c r="Z14" s="46">
        <v>1</v>
      </c>
      <c r="AA14" s="46">
        <v>1</v>
      </c>
      <c r="AB14" s="46">
        <v>1</v>
      </c>
      <c r="AC14" s="46"/>
      <c r="AD14" s="46"/>
      <c r="AE14" s="46">
        <v>1</v>
      </c>
      <c r="AF14" s="46">
        <v>1</v>
      </c>
      <c r="AG14" s="46">
        <v>1</v>
      </c>
      <c r="AH14" s="46">
        <v>1</v>
      </c>
      <c r="AI14" s="46">
        <v>1</v>
      </c>
      <c r="AJ14" s="46">
        <v>1</v>
      </c>
    </row>
    <row r="15" spans="1:1187" ht="30" x14ac:dyDescent="0.25">
      <c r="A15" s="43">
        <f t="shared" si="1"/>
        <v>6</v>
      </c>
      <c r="B15" s="184" t="s">
        <v>184</v>
      </c>
      <c r="C15" s="45">
        <v>1</v>
      </c>
      <c r="D15" s="45">
        <v>1</v>
      </c>
      <c r="E15" s="45"/>
      <c r="F15" s="45"/>
      <c r="G15" s="45"/>
      <c r="H15" s="45"/>
      <c r="I15" s="44"/>
      <c r="J15" s="45"/>
      <c r="K15" s="215"/>
      <c r="L15" s="45"/>
      <c r="M15" s="215"/>
      <c r="N15" s="45"/>
      <c r="O15" s="45">
        <v>5</v>
      </c>
      <c r="P15" s="45">
        <v>5</v>
      </c>
      <c r="Q15" s="45">
        <v>1</v>
      </c>
      <c r="R15" s="45">
        <v>1</v>
      </c>
      <c r="S15" s="45">
        <v>2</v>
      </c>
      <c r="T15" s="45">
        <v>2</v>
      </c>
      <c r="U15" s="45"/>
      <c r="V15" s="45"/>
      <c r="W15" s="215">
        <v>1</v>
      </c>
      <c r="X15" s="215">
        <v>1</v>
      </c>
      <c r="Y15" s="46">
        <v>1</v>
      </c>
      <c r="Z15" s="46">
        <v>1</v>
      </c>
      <c r="AA15" s="46">
        <v>1</v>
      </c>
      <c r="AB15" s="46">
        <v>1</v>
      </c>
      <c r="AC15" s="46">
        <v>1</v>
      </c>
      <c r="AD15" s="46">
        <v>1</v>
      </c>
      <c r="AE15" s="46">
        <v>1</v>
      </c>
      <c r="AF15" s="46">
        <v>1</v>
      </c>
      <c r="AG15" s="46">
        <v>1</v>
      </c>
      <c r="AH15" s="46">
        <v>1</v>
      </c>
      <c r="AI15" s="46">
        <v>1</v>
      </c>
      <c r="AJ15" s="46">
        <v>1</v>
      </c>
    </row>
    <row r="16" spans="1:1187" ht="30" x14ac:dyDescent="0.25">
      <c r="A16" s="43">
        <f t="shared" si="1"/>
        <v>7</v>
      </c>
      <c r="B16" s="184" t="s">
        <v>185</v>
      </c>
      <c r="C16" s="45">
        <v>1</v>
      </c>
      <c r="D16" s="45">
        <v>1</v>
      </c>
      <c r="E16" s="45"/>
      <c r="F16" s="45"/>
      <c r="G16" s="45"/>
      <c r="H16" s="45"/>
      <c r="I16" s="44"/>
      <c r="J16" s="45"/>
      <c r="K16" s="176">
        <v>0</v>
      </c>
      <c r="L16" s="45"/>
      <c r="M16" s="176">
        <v>6</v>
      </c>
      <c r="N16" s="176">
        <v>6</v>
      </c>
      <c r="O16" s="45"/>
      <c r="P16" s="45"/>
      <c r="Q16" s="45">
        <v>1</v>
      </c>
      <c r="R16" s="45">
        <v>1</v>
      </c>
      <c r="S16" s="45"/>
      <c r="T16" s="45"/>
      <c r="U16" s="45"/>
      <c r="V16" s="45"/>
      <c r="W16" s="176">
        <v>1</v>
      </c>
      <c r="X16" s="176">
        <v>1</v>
      </c>
      <c r="Y16" s="46">
        <v>1</v>
      </c>
      <c r="Z16" s="46">
        <v>1</v>
      </c>
      <c r="AA16" s="46">
        <v>1</v>
      </c>
      <c r="AB16" s="46">
        <v>1</v>
      </c>
      <c r="AC16" s="46">
        <v>1</v>
      </c>
      <c r="AD16" s="46">
        <v>1</v>
      </c>
      <c r="AE16" s="46">
        <v>1</v>
      </c>
      <c r="AF16" s="46">
        <v>1</v>
      </c>
      <c r="AG16" s="46">
        <v>1</v>
      </c>
      <c r="AH16" s="46">
        <v>1</v>
      </c>
      <c r="AI16" s="46">
        <v>1</v>
      </c>
      <c r="AJ16" s="46">
        <v>1</v>
      </c>
    </row>
    <row r="17" spans="1:36" ht="30" x14ac:dyDescent="0.25">
      <c r="A17" s="43">
        <f t="shared" si="1"/>
        <v>8</v>
      </c>
      <c r="B17" s="184" t="s">
        <v>186</v>
      </c>
      <c r="C17" s="45">
        <v>1</v>
      </c>
      <c r="D17" s="45">
        <v>1</v>
      </c>
      <c r="E17" s="45"/>
      <c r="F17" s="45"/>
      <c r="G17" s="45"/>
      <c r="H17" s="45"/>
      <c r="I17" s="44"/>
      <c r="J17" s="45"/>
      <c r="K17" s="176"/>
      <c r="L17" s="45"/>
      <c r="M17" s="176">
        <v>6</v>
      </c>
      <c r="N17" s="45">
        <v>6</v>
      </c>
      <c r="O17" s="45"/>
      <c r="P17" s="45"/>
      <c r="Q17" s="45"/>
      <c r="R17" s="45"/>
      <c r="S17" s="45"/>
      <c r="T17" s="45"/>
      <c r="U17" s="45"/>
      <c r="V17" s="45"/>
      <c r="W17" s="176">
        <v>1</v>
      </c>
      <c r="X17" s="176">
        <v>1</v>
      </c>
      <c r="Y17" s="46">
        <v>1</v>
      </c>
      <c r="Z17" s="46">
        <v>1</v>
      </c>
      <c r="AA17" s="46">
        <v>1</v>
      </c>
      <c r="AB17" s="46">
        <v>1</v>
      </c>
      <c r="AC17" s="46">
        <v>1</v>
      </c>
      <c r="AD17" s="46">
        <v>1</v>
      </c>
      <c r="AE17" s="46">
        <v>1</v>
      </c>
      <c r="AF17" s="46">
        <v>1</v>
      </c>
      <c r="AG17" s="46">
        <v>1</v>
      </c>
      <c r="AH17" s="46">
        <v>1</v>
      </c>
      <c r="AI17" s="46">
        <v>1</v>
      </c>
      <c r="AJ17" s="46">
        <v>1</v>
      </c>
    </row>
    <row r="18" spans="1:36" ht="30" x14ac:dyDescent="0.25">
      <c r="A18" s="43">
        <f t="shared" si="1"/>
        <v>9</v>
      </c>
      <c r="B18" s="184" t="s">
        <v>187</v>
      </c>
      <c r="C18" s="45">
        <v>1</v>
      </c>
      <c r="D18" s="45">
        <v>1</v>
      </c>
      <c r="E18" s="45"/>
      <c r="F18" s="45"/>
      <c r="G18" s="45"/>
      <c r="H18" s="45"/>
      <c r="I18" s="44"/>
      <c r="J18" s="45"/>
      <c r="K18" s="176"/>
      <c r="L18" s="45"/>
      <c r="M18" s="176">
        <v>7</v>
      </c>
      <c r="N18" s="45">
        <v>7</v>
      </c>
      <c r="O18" s="45"/>
      <c r="P18" s="45"/>
      <c r="Q18" s="45"/>
      <c r="R18" s="45"/>
      <c r="S18" s="45"/>
      <c r="T18" s="45"/>
      <c r="U18" s="45"/>
      <c r="V18" s="45"/>
      <c r="W18" s="176">
        <v>1</v>
      </c>
      <c r="X18" s="176">
        <v>1</v>
      </c>
      <c r="Y18" s="46">
        <v>1</v>
      </c>
      <c r="Z18" s="46">
        <v>1</v>
      </c>
      <c r="AA18" s="46">
        <v>1</v>
      </c>
      <c r="AB18" s="46">
        <v>1</v>
      </c>
      <c r="AC18" s="46">
        <v>1</v>
      </c>
      <c r="AD18" s="46">
        <v>1</v>
      </c>
      <c r="AE18" s="46">
        <v>1</v>
      </c>
      <c r="AF18" s="46">
        <v>1</v>
      </c>
      <c r="AG18" s="46">
        <v>1</v>
      </c>
      <c r="AH18" s="46">
        <v>1</v>
      </c>
      <c r="AI18" s="46">
        <v>1</v>
      </c>
      <c r="AJ18" s="46">
        <v>1</v>
      </c>
    </row>
    <row r="19" spans="1:36" ht="30" x14ac:dyDescent="0.25">
      <c r="A19" s="43">
        <f t="shared" si="1"/>
        <v>10</v>
      </c>
      <c r="B19" s="184" t="s">
        <v>188</v>
      </c>
      <c r="C19" s="45">
        <v>1</v>
      </c>
      <c r="D19" s="178">
        <v>1</v>
      </c>
      <c r="E19" s="178"/>
      <c r="F19" s="178"/>
      <c r="G19" s="178"/>
      <c r="H19" s="178"/>
      <c r="I19" s="178"/>
      <c r="J19" s="178"/>
      <c r="K19" s="178"/>
      <c r="L19" s="178"/>
      <c r="M19" s="45">
        <v>6</v>
      </c>
      <c r="N19" s="178">
        <v>6</v>
      </c>
      <c r="O19" s="45"/>
      <c r="P19" s="178"/>
      <c r="Q19" s="45"/>
      <c r="R19" s="178"/>
      <c r="S19" s="45"/>
      <c r="T19" s="178"/>
      <c r="U19" s="178"/>
      <c r="V19" s="178"/>
      <c r="W19" s="45">
        <v>1</v>
      </c>
      <c r="X19" s="178">
        <v>1</v>
      </c>
      <c r="Y19" s="45">
        <v>1</v>
      </c>
      <c r="Z19" s="178">
        <v>1</v>
      </c>
      <c r="AA19" s="45">
        <v>1</v>
      </c>
      <c r="AB19" s="178">
        <v>1</v>
      </c>
      <c r="AC19" s="156">
        <v>1</v>
      </c>
      <c r="AD19" s="178">
        <v>1</v>
      </c>
      <c r="AE19" s="156">
        <v>1</v>
      </c>
      <c r="AF19" s="178">
        <v>1</v>
      </c>
      <c r="AG19" s="156">
        <v>1</v>
      </c>
      <c r="AH19" s="178">
        <v>1</v>
      </c>
      <c r="AI19" s="156">
        <v>1</v>
      </c>
      <c r="AJ19" s="178">
        <v>1</v>
      </c>
    </row>
    <row r="20" spans="1:36" ht="30" x14ac:dyDescent="0.25">
      <c r="A20" s="43">
        <f t="shared" si="1"/>
        <v>11</v>
      </c>
      <c r="B20" s="184" t="s">
        <v>189</v>
      </c>
      <c r="C20" s="45">
        <v>1</v>
      </c>
      <c r="D20" s="45">
        <v>1</v>
      </c>
      <c r="E20" s="45"/>
      <c r="F20" s="45"/>
      <c r="G20" s="45"/>
      <c r="H20" s="45"/>
      <c r="I20" s="44"/>
      <c r="J20" s="45"/>
      <c r="K20" s="176"/>
      <c r="L20" s="45"/>
      <c r="M20" s="176">
        <v>6</v>
      </c>
      <c r="N20" s="45">
        <v>6</v>
      </c>
      <c r="O20" s="45"/>
      <c r="P20" s="45"/>
      <c r="Q20" s="45"/>
      <c r="R20" s="45"/>
      <c r="S20" s="45"/>
      <c r="T20" s="45"/>
      <c r="U20" s="45"/>
      <c r="V20" s="45"/>
      <c r="W20" s="176">
        <v>1</v>
      </c>
      <c r="X20" s="176">
        <v>1</v>
      </c>
      <c r="Y20" s="46">
        <v>1</v>
      </c>
      <c r="Z20" s="46">
        <v>1</v>
      </c>
      <c r="AA20" s="46">
        <v>1</v>
      </c>
      <c r="AB20" s="46">
        <v>1</v>
      </c>
      <c r="AC20" s="46">
        <v>1</v>
      </c>
      <c r="AD20" s="46">
        <v>1</v>
      </c>
      <c r="AE20" s="46">
        <v>1</v>
      </c>
      <c r="AF20" s="46">
        <v>1</v>
      </c>
      <c r="AG20" s="46">
        <v>1</v>
      </c>
      <c r="AH20" s="46">
        <v>1</v>
      </c>
      <c r="AI20" s="46">
        <v>1</v>
      </c>
      <c r="AJ20" s="46">
        <v>1</v>
      </c>
    </row>
    <row r="21" spans="1:36" ht="30" x14ac:dyDescent="0.25">
      <c r="A21" s="43">
        <f t="shared" si="1"/>
        <v>12</v>
      </c>
      <c r="B21" s="184" t="s">
        <v>190</v>
      </c>
      <c r="C21" s="45">
        <v>1</v>
      </c>
      <c r="D21" s="45">
        <v>1</v>
      </c>
      <c r="E21" s="45"/>
      <c r="F21" s="45"/>
      <c r="G21" s="45"/>
      <c r="H21" s="45"/>
      <c r="I21" s="44"/>
      <c r="J21" s="45"/>
      <c r="K21" s="176"/>
      <c r="L21" s="45"/>
      <c r="M21" s="176">
        <v>6</v>
      </c>
      <c r="N21" s="45">
        <v>6</v>
      </c>
      <c r="O21" s="45"/>
      <c r="P21" s="45"/>
      <c r="Q21" s="45"/>
      <c r="R21" s="45"/>
      <c r="S21" s="45"/>
      <c r="T21" s="45"/>
      <c r="U21" s="45"/>
      <c r="V21" s="45"/>
      <c r="W21" s="176">
        <v>1</v>
      </c>
      <c r="X21" s="176">
        <v>1</v>
      </c>
      <c r="Y21" s="46">
        <v>1</v>
      </c>
      <c r="Z21" s="46">
        <v>1</v>
      </c>
      <c r="AA21" s="46">
        <v>1</v>
      </c>
      <c r="AB21" s="46">
        <v>1</v>
      </c>
      <c r="AC21" s="46">
        <v>1</v>
      </c>
      <c r="AD21" s="46">
        <v>1</v>
      </c>
      <c r="AE21" s="46">
        <v>1</v>
      </c>
      <c r="AF21" s="46">
        <v>1</v>
      </c>
      <c r="AG21" s="46">
        <v>1</v>
      </c>
      <c r="AH21" s="46">
        <v>1</v>
      </c>
      <c r="AI21" s="46">
        <v>1</v>
      </c>
      <c r="AJ21" s="46">
        <v>1</v>
      </c>
    </row>
    <row r="22" spans="1:36" ht="30" x14ac:dyDescent="0.25">
      <c r="A22" s="43">
        <f t="shared" si="1"/>
        <v>13</v>
      </c>
      <c r="B22" s="184" t="s">
        <v>191</v>
      </c>
      <c r="C22" s="45">
        <v>1</v>
      </c>
      <c r="D22" s="45">
        <v>1</v>
      </c>
      <c r="E22" s="45"/>
      <c r="F22" s="45"/>
      <c r="G22" s="45"/>
      <c r="H22" s="45"/>
      <c r="I22" s="44"/>
      <c r="J22" s="45"/>
      <c r="K22" s="176"/>
      <c r="L22" s="45"/>
      <c r="M22" s="176">
        <v>1</v>
      </c>
      <c r="N22" s="45">
        <v>1</v>
      </c>
      <c r="O22" s="45"/>
      <c r="P22" s="45"/>
      <c r="Q22" s="45"/>
      <c r="R22" s="45"/>
      <c r="S22" s="45"/>
      <c r="T22" s="45"/>
      <c r="U22" s="45"/>
      <c r="V22" s="45"/>
      <c r="W22" s="176">
        <v>1</v>
      </c>
      <c r="X22" s="176">
        <v>1</v>
      </c>
      <c r="Y22" s="46">
        <v>1</v>
      </c>
      <c r="Z22" s="46">
        <v>1</v>
      </c>
      <c r="AA22" s="46">
        <v>1</v>
      </c>
      <c r="AB22" s="46">
        <v>1</v>
      </c>
      <c r="AC22" s="46">
        <v>1</v>
      </c>
      <c r="AD22" s="46">
        <v>1</v>
      </c>
      <c r="AE22" s="46">
        <v>1</v>
      </c>
      <c r="AF22" s="46">
        <v>1</v>
      </c>
      <c r="AG22" s="46"/>
      <c r="AH22" s="46"/>
      <c r="AI22" s="46"/>
      <c r="AJ22" s="46"/>
    </row>
    <row r="23" spans="1:36" x14ac:dyDescent="0.25">
      <c r="A23" s="138"/>
      <c r="B23" s="134" t="s">
        <v>192</v>
      </c>
      <c r="C23" s="125">
        <f>SUM(C10:C22)</f>
        <v>13</v>
      </c>
      <c r="D23" s="125">
        <f t="shared" ref="D23:AJ23" si="2">SUM(D10:D22)</f>
        <v>13</v>
      </c>
      <c r="E23" s="125">
        <f t="shared" si="2"/>
        <v>1</v>
      </c>
      <c r="F23" s="125">
        <f t="shared" si="2"/>
        <v>1</v>
      </c>
      <c r="G23" s="125">
        <f t="shared" si="2"/>
        <v>0</v>
      </c>
      <c r="H23" s="125">
        <f t="shared" si="2"/>
        <v>0</v>
      </c>
      <c r="I23" s="125">
        <f t="shared" si="2"/>
        <v>0</v>
      </c>
      <c r="J23" s="125">
        <f t="shared" si="2"/>
        <v>0</v>
      </c>
      <c r="K23" s="125">
        <f t="shared" si="2"/>
        <v>6</v>
      </c>
      <c r="L23" s="125">
        <f t="shared" si="2"/>
        <v>6</v>
      </c>
      <c r="M23" s="125">
        <f t="shared" si="2"/>
        <v>110</v>
      </c>
      <c r="N23" s="125">
        <f t="shared" si="2"/>
        <v>112</v>
      </c>
      <c r="O23" s="125">
        <f t="shared" si="2"/>
        <v>14</v>
      </c>
      <c r="P23" s="125">
        <f t="shared" si="2"/>
        <v>14</v>
      </c>
      <c r="Q23" s="125">
        <f t="shared" si="2"/>
        <v>3</v>
      </c>
      <c r="R23" s="125">
        <f t="shared" si="2"/>
        <v>3</v>
      </c>
      <c r="S23" s="125">
        <f t="shared" si="2"/>
        <v>6</v>
      </c>
      <c r="T23" s="125">
        <f t="shared" si="2"/>
        <v>6</v>
      </c>
      <c r="U23" s="125">
        <f t="shared" si="2"/>
        <v>0</v>
      </c>
      <c r="V23" s="125">
        <f t="shared" si="2"/>
        <v>0</v>
      </c>
      <c r="W23" s="125">
        <f t="shared" si="2"/>
        <v>13</v>
      </c>
      <c r="X23" s="125">
        <f t="shared" si="2"/>
        <v>13</v>
      </c>
      <c r="Y23" s="125">
        <f t="shared" si="2"/>
        <v>13</v>
      </c>
      <c r="Z23" s="125">
        <f t="shared" si="2"/>
        <v>13</v>
      </c>
      <c r="AA23" s="125">
        <f t="shared" si="2"/>
        <v>13</v>
      </c>
      <c r="AB23" s="125">
        <f t="shared" si="2"/>
        <v>13</v>
      </c>
      <c r="AC23" s="125">
        <f t="shared" si="2"/>
        <v>12</v>
      </c>
      <c r="AD23" s="125">
        <f t="shared" si="2"/>
        <v>12</v>
      </c>
      <c r="AE23" s="125">
        <f t="shared" si="2"/>
        <v>12</v>
      </c>
      <c r="AF23" s="125">
        <f t="shared" si="2"/>
        <v>12</v>
      </c>
      <c r="AG23" s="125">
        <f t="shared" si="2"/>
        <v>11</v>
      </c>
      <c r="AH23" s="125">
        <f t="shared" si="2"/>
        <v>11</v>
      </c>
      <c r="AI23" s="125">
        <f t="shared" si="2"/>
        <v>12</v>
      </c>
      <c r="AJ23" s="125">
        <f t="shared" si="2"/>
        <v>12</v>
      </c>
    </row>
    <row r="24" spans="1:36" x14ac:dyDescent="0.25">
      <c r="A24" s="43">
        <v>1</v>
      </c>
      <c r="B24" s="185" t="s">
        <v>193</v>
      </c>
      <c r="C24" s="178"/>
      <c r="D24" s="178"/>
      <c r="E24" s="178"/>
      <c r="F24" s="178"/>
      <c r="G24" s="178"/>
      <c r="H24" s="45"/>
      <c r="I24" s="44">
        <v>1</v>
      </c>
      <c r="J24" s="44">
        <v>1</v>
      </c>
      <c r="K24" s="178"/>
      <c r="L24" s="178"/>
      <c r="M24" s="45"/>
      <c r="N24" s="178"/>
      <c r="O24" s="178"/>
      <c r="P24" s="178"/>
      <c r="Q24" s="178"/>
      <c r="R24" s="178"/>
      <c r="S24" s="45"/>
      <c r="T24" s="178"/>
      <c r="U24" s="178"/>
      <c r="V24" s="178"/>
      <c r="W24" s="45">
        <v>1</v>
      </c>
      <c r="X24" s="178">
        <v>1</v>
      </c>
      <c r="Y24" s="156"/>
      <c r="Z24" s="178"/>
      <c r="AA24" s="156"/>
      <c r="AB24" s="126"/>
      <c r="AC24" s="156"/>
      <c r="AD24" s="126"/>
      <c r="AE24" s="156"/>
      <c r="AF24" s="126"/>
      <c r="AG24" s="156"/>
      <c r="AH24" s="126"/>
      <c r="AI24" s="46"/>
      <c r="AJ24" s="126"/>
    </row>
    <row r="25" spans="1:36" x14ac:dyDescent="0.25">
      <c r="A25" s="43">
        <f>A24+1</f>
        <v>2</v>
      </c>
      <c r="B25" s="184" t="s">
        <v>194</v>
      </c>
      <c r="C25" s="45"/>
      <c r="D25" s="45"/>
      <c r="E25" s="45"/>
      <c r="F25" s="45"/>
      <c r="G25" s="45">
        <v>1</v>
      </c>
      <c r="H25" s="45">
        <v>1</v>
      </c>
      <c r="I25" s="44"/>
      <c r="J25" s="45"/>
      <c r="K25" s="173"/>
      <c r="L25" s="45"/>
      <c r="M25" s="173">
        <v>2</v>
      </c>
      <c r="N25" s="45">
        <v>2</v>
      </c>
      <c r="O25" s="45"/>
      <c r="P25" s="45"/>
      <c r="Q25" s="45"/>
      <c r="R25" s="45"/>
      <c r="S25" s="45"/>
      <c r="T25" s="45"/>
      <c r="U25" s="45"/>
      <c r="V25" s="45"/>
      <c r="W25" s="173">
        <v>1</v>
      </c>
      <c r="X25" s="173">
        <v>1</v>
      </c>
      <c r="Y25" s="46">
        <v>1</v>
      </c>
      <c r="Z25" s="46">
        <v>1</v>
      </c>
      <c r="AA25" s="46">
        <v>1</v>
      </c>
      <c r="AB25" s="46">
        <v>1</v>
      </c>
      <c r="AC25" s="46">
        <v>1</v>
      </c>
      <c r="AD25" s="46">
        <v>1</v>
      </c>
      <c r="AE25" s="46">
        <v>1</v>
      </c>
      <c r="AF25" s="46">
        <v>1</v>
      </c>
      <c r="AG25" s="46">
        <v>1</v>
      </c>
      <c r="AH25" s="46">
        <v>1</v>
      </c>
      <c r="AI25" s="46">
        <v>1</v>
      </c>
      <c r="AJ25" s="46">
        <v>1</v>
      </c>
    </row>
    <row r="26" spans="1:36" x14ac:dyDescent="0.25">
      <c r="A26" s="43">
        <f t="shared" ref="A26:A55" si="3">A25+1</f>
        <v>3</v>
      </c>
      <c r="B26" s="185" t="s">
        <v>195</v>
      </c>
      <c r="C26" s="45"/>
      <c r="D26" s="45"/>
      <c r="E26" s="45"/>
      <c r="F26" s="45"/>
      <c r="G26" s="45">
        <v>1</v>
      </c>
      <c r="H26" s="45">
        <v>1</v>
      </c>
      <c r="I26" s="44"/>
      <c r="J26" s="45"/>
      <c r="K26" s="176"/>
      <c r="L26" s="176"/>
      <c r="M26" s="176">
        <v>7</v>
      </c>
      <c r="N26" s="45">
        <v>7</v>
      </c>
      <c r="O26" s="45"/>
      <c r="P26" s="45"/>
      <c r="Q26" s="45"/>
      <c r="R26" s="45"/>
      <c r="S26" s="45">
        <v>1</v>
      </c>
      <c r="T26" s="45">
        <v>1</v>
      </c>
      <c r="U26" s="45"/>
      <c r="V26" s="45"/>
      <c r="W26" s="176">
        <v>1</v>
      </c>
      <c r="X26" s="176">
        <v>1</v>
      </c>
      <c r="Y26" s="46">
        <v>1</v>
      </c>
      <c r="Z26" s="46">
        <v>1</v>
      </c>
      <c r="AA26" s="46">
        <v>1</v>
      </c>
      <c r="AB26" s="46">
        <v>1</v>
      </c>
      <c r="AC26" s="46">
        <v>1</v>
      </c>
      <c r="AD26" s="46">
        <v>1</v>
      </c>
      <c r="AE26" s="46">
        <v>1</v>
      </c>
      <c r="AF26" s="46">
        <v>1</v>
      </c>
      <c r="AG26" s="46">
        <v>1</v>
      </c>
      <c r="AH26" s="46">
        <v>1</v>
      </c>
      <c r="AI26" s="46">
        <v>1</v>
      </c>
      <c r="AJ26" s="46">
        <v>1</v>
      </c>
    </row>
    <row r="27" spans="1:36" x14ac:dyDescent="0.25">
      <c r="A27" s="43">
        <f t="shared" si="3"/>
        <v>4</v>
      </c>
      <c r="B27" s="185" t="s">
        <v>196</v>
      </c>
      <c r="C27" s="45"/>
      <c r="D27" s="45"/>
      <c r="E27" s="45"/>
      <c r="F27" s="45"/>
      <c r="G27" s="45">
        <v>1</v>
      </c>
      <c r="H27" s="45">
        <v>1</v>
      </c>
      <c r="I27" s="44"/>
      <c r="J27" s="45"/>
      <c r="K27" s="176"/>
      <c r="L27" s="45"/>
      <c r="M27" s="176">
        <v>2</v>
      </c>
      <c r="N27" s="45">
        <v>2</v>
      </c>
      <c r="O27" s="45"/>
      <c r="P27" s="45"/>
      <c r="Q27" s="45"/>
      <c r="R27" s="45"/>
      <c r="S27" s="45"/>
      <c r="T27" s="45"/>
      <c r="U27" s="45"/>
      <c r="V27" s="45"/>
      <c r="W27" s="176">
        <v>1</v>
      </c>
      <c r="X27" s="176">
        <v>1</v>
      </c>
      <c r="Y27" s="46">
        <v>1</v>
      </c>
      <c r="Z27" s="46">
        <v>1</v>
      </c>
      <c r="AA27" s="46">
        <v>1</v>
      </c>
      <c r="AB27" s="46">
        <v>1</v>
      </c>
      <c r="AC27" s="46">
        <v>1</v>
      </c>
      <c r="AD27" s="46">
        <v>1</v>
      </c>
      <c r="AE27" s="46">
        <v>1</v>
      </c>
      <c r="AF27" s="46">
        <v>1</v>
      </c>
      <c r="AG27" s="46"/>
      <c r="AH27" s="46"/>
      <c r="AI27" s="46"/>
      <c r="AJ27" s="126"/>
    </row>
    <row r="28" spans="1:36" x14ac:dyDescent="0.25">
      <c r="A28" s="43">
        <f t="shared" si="3"/>
        <v>5</v>
      </c>
      <c r="B28" s="185" t="s">
        <v>197</v>
      </c>
      <c r="C28" s="45"/>
      <c r="D28" s="45"/>
      <c r="E28" s="45"/>
      <c r="F28" s="45"/>
      <c r="G28" s="45">
        <v>1</v>
      </c>
      <c r="H28" s="45">
        <v>1</v>
      </c>
      <c r="I28" s="44"/>
      <c r="J28" s="45"/>
      <c r="K28" s="176"/>
      <c r="L28" s="45"/>
      <c r="M28" s="176">
        <v>4</v>
      </c>
      <c r="N28" s="45">
        <v>4</v>
      </c>
      <c r="O28" s="45"/>
      <c r="P28" s="45"/>
      <c r="Q28" s="45"/>
      <c r="R28" s="45"/>
      <c r="S28" s="45"/>
      <c r="T28" s="45"/>
      <c r="U28" s="45"/>
      <c r="V28" s="45"/>
      <c r="W28" s="176">
        <v>1</v>
      </c>
      <c r="X28" s="176">
        <v>1</v>
      </c>
      <c r="Y28" s="46">
        <v>1</v>
      </c>
      <c r="Z28" s="46">
        <v>1</v>
      </c>
      <c r="AA28" s="46">
        <v>1</v>
      </c>
      <c r="AB28" s="46">
        <v>1</v>
      </c>
      <c r="AC28" s="46">
        <v>1</v>
      </c>
      <c r="AD28" s="46">
        <v>1</v>
      </c>
      <c r="AE28" s="46">
        <v>1</v>
      </c>
      <c r="AF28" s="46">
        <v>1</v>
      </c>
      <c r="AG28" s="46">
        <v>1</v>
      </c>
      <c r="AH28" s="46">
        <v>1</v>
      </c>
      <c r="AI28" s="46"/>
      <c r="AJ28" s="46"/>
    </row>
    <row r="29" spans="1:36" x14ac:dyDescent="0.25">
      <c r="A29" s="43">
        <f t="shared" si="3"/>
        <v>6</v>
      </c>
      <c r="B29" s="185" t="s">
        <v>198</v>
      </c>
      <c r="C29" s="45"/>
      <c r="D29" s="45"/>
      <c r="E29" s="45"/>
      <c r="F29" s="45"/>
      <c r="G29" s="45">
        <v>1</v>
      </c>
      <c r="H29" s="45">
        <v>1</v>
      </c>
      <c r="I29" s="44"/>
      <c r="J29" s="45"/>
      <c r="K29" s="176"/>
      <c r="L29" s="45"/>
      <c r="M29" s="176">
        <v>3</v>
      </c>
      <c r="N29" s="45">
        <v>5</v>
      </c>
      <c r="O29" s="45">
        <v>1</v>
      </c>
      <c r="P29" s="45">
        <v>1</v>
      </c>
      <c r="Q29" s="45"/>
      <c r="R29" s="45"/>
      <c r="S29" s="45"/>
      <c r="T29" s="45"/>
      <c r="U29" s="45"/>
      <c r="V29" s="45"/>
      <c r="W29" s="176">
        <v>1</v>
      </c>
      <c r="X29" s="176">
        <v>1</v>
      </c>
      <c r="Y29" s="46">
        <v>1</v>
      </c>
      <c r="Z29" s="46">
        <v>1</v>
      </c>
      <c r="AA29" s="46">
        <v>1</v>
      </c>
      <c r="AB29" s="46">
        <v>1</v>
      </c>
      <c r="AC29" s="46">
        <v>1</v>
      </c>
      <c r="AD29" s="46">
        <v>1</v>
      </c>
      <c r="AE29" s="46">
        <v>1</v>
      </c>
      <c r="AF29" s="46">
        <v>1</v>
      </c>
      <c r="AG29" s="46">
        <v>1</v>
      </c>
      <c r="AH29" s="46">
        <v>1</v>
      </c>
      <c r="AI29" s="46"/>
      <c r="AJ29" s="126"/>
    </row>
    <row r="30" spans="1:36" x14ac:dyDescent="0.25">
      <c r="A30" s="43">
        <f t="shared" si="3"/>
        <v>7</v>
      </c>
      <c r="B30" s="185" t="s">
        <v>199</v>
      </c>
      <c r="C30" s="45"/>
      <c r="D30" s="45"/>
      <c r="E30" s="45"/>
      <c r="F30" s="45"/>
      <c r="G30" s="45"/>
      <c r="H30" s="45"/>
      <c r="I30" s="44"/>
      <c r="J30" s="45"/>
      <c r="K30" s="176"/>
      <c r="L30" s="45"/>
      <c r="M30" s="176">
        <v>2</v>
      </c>
      <c r="N30" s="45">
        <v>2</v>
      </c>
      <c r="O30" s="45"/>
      <c r="P30" s="45"/>
      <c r="Q30" s="45"/>
      <c r="R30" s="45"/>
      <c r="S30" s="45"/>
      <c r="T30" s="45"/>
      <c r="U30" s="45"/>
      <c r="V30" s="45"/>
      <c r="W30" s="176">
        <v>1</v>
      </c>
      <c r="X30" s="176">
        <v>1</v>
      </c>
      <c r="Y30" s="46">
        <v>1</v>
      </c>
      <c r="Z30" s="46">
        <v>1</v>
      </c>
      <c r="AA30" s="46"/>
      <c r="AB30" s="46"/>
      <c r="AC30" s="46">
        <v>1</v>
      </c>
      <c r="AD30" s="46">
        <v>1</v>
      </c>
      <c r="AE30" s="46"/>
      <c r="AF30" s="46"/>
      <c r="AG30" s="46"/>
      <c r="AH30" s="46"/>
      <c r="AI30" s="46"/>
      <c r="AJ30" s="126"/>
    </row>
    <row r="31" spans="1:36" ht="15.75" x14ac:dyDescent="0.25">
      <c r="A31" s="43">
        <f t="shared" si="3"/>
        <v>8</v>
      </c>
      <c r="B31" s="185" t="s">
        <v>200</v>
      </c>
      <c r="C31" s="45"/>
      <c r="D31" s="45"/>
      <c r="E31" s="45"/>
      <c r="F31" s="45"/>
      <c r="G31" s="191">
        <v>1</v>
      </c>
      <c r="H31" s="191">
        <v>1</v>
      </c>
      <c r="I31" s="44"/>
      <c r="J31" s="45"/>
      <c r="K31" s="215"/>
      <c r="L31" s="45"/>
      <c r="M31" s="191">
        <v>3</v>
      </c>
      <c r="N31" s="191">
        <v>3</v>
      </c>
      <c r="O31" s="45"/>
      <c r="P31" s="45"/>
      <c r="Q31" s="45"/>
      <c r="R31" s="45"/>
      <c r="S31" s="45"/>
      <c r="T31" s="45"/>
      <c r="U31" s="45"/>
      <c r="V31" s="45"/>
      <c r="W31" s="191">
        <v>1</v>
      </c>
      <c r="X31" s="191">
        <v>1</v>
      </c>
      <c r="Y31" s="193">
        <v>1</v>
      </c>
      <c r="Z31" s="193">
        <v>1</v>
      </c>
      <c r="AA31" s="193">
        <v>1</v>
      </c>
      <c r="AB31" s="193">
        <v>1</v>
      </c>
      <c r="AC31" s="193">
        <v>1</v>
      </c>
      <c r="AD31" s="193">
        <v>1</v>
      </c>
      <c r="AE31" s="193">
        <v>1</v>
      </c>
      <c r="AF31" s="193">
        <v>1</v>
      </c>
      <c r="AG31" s="193">
        <v>1</v>
      </c>
      <c r="AH31" s="193">
        <v>1</v>
      </c>
      <c r="AI31" s="193">
        <v>1</v>
      </c>
      <c r="AJ31" s="136">
        <v>1</v>
      </c>
    </row>
    <row r="32" spans="1:36" x14ac:dyDescent="0.25">
      <c r="A32" s="43">
        <f t="shared" si="3"/>
        <v>9</v>
      </c>
      <c r="B32" s="185" t="s">
        <v>201</v>
      </c>
      <c r="C32" s="45"/>
      <c r="D32" s="45"/>
      <c r="E32" s="45"/>
      <c r="F32" s="45"/>
      <c r="G32" s="45">
        <v>1</v>
      </c>
      <c r="H32" s="45">
        <v>1</v>
      </c>
      <c r="I32" s="44"/>
      <c r="J32" s="45"/>
      <c r="K32" s="176"/>
      <c r="L32" s="45"/>
      <c r="M32" s="176"/>
      <c r="N32" s="45"/>
      <c r="O32" s="45"/>
      <c r="P32" s="45"/>
      <c r="Q32" s="45"/>
      <c r="R32" s="45"/>
      <c r="S32" s="45"/>
      <c r="T32" s="45"/>
      <c r="U32" s="45"/>
      <c r="V32" s="45"/>
      <c r="W32" s="176">
        <v>1</v>
      </c>
      <c r="X32" s="176">
        <v>1</v>
      </c>
      <c r="Y32" s="46">
        <v>1</v>
      </c>
      <c r="Z32" s="46">
        <v>1</v>
      </c>
      <c r="AA32" s="46">
        <v>1</v>
      </c>
      <c r="AB32" s="46">
        <v>1</v>
      </c>
      <c r="AC32" s="46">
        <v>1</v>
      </c>
      <c r="AD32" s="46">
        <v>1</v>
      </c>
      <c r="AE32" s="46">
        <v>1</v>
      </c>
      <c r="AF32" s="46">
        <v>1</v>
      </c>
      <c r="AG32" s="46">
        <v>1</v>
      </c>
      <c r="AH32" s="46">
        <v>1</v>
      </c>
      <c r="AI32" s="46"/>
      <c r="AJ32" s="46"/>
    </row>
    <row r="33" spans="1:36" x14ac:dyDescent="0.25">
      <c r="A33" s="43">
        <f t="shared" si="3"/>
        <v>10</v>
      </c>
      <c r="B33" s="185" t="s">
        <v>202</v>
      </c>
      <c r="C33" s="45"/>
      <c r="D33" s="45"/>
      <c r="E33" s="45"/>
      <c r="F33" s="45"/>
      <c r="G33" s="45">
        <v>1</v>
      </c>
      <c r="H33" s="45">
        <v>1</v>
      </c>
      <c r="I33" s="44"/>
      <c r="J33" s="45"/>
      <c r="K33" s="176"/>
      <c r="L33" s="45"/>
      <c r="M33" s="176">
        <v>7</v>
      </c>
      <c r="N33" s="45">
        <v>7</v>
      </c>
      <c r="O33" s="45"/>
      <c r="P33" s="45"/>
      <c r="Q33" s="45"/>
      <c r="R33" s="45"/>
      <c r="S33" s="45"/>
      <c r="T33" s="45"/>
      <c r="U33" s="45"/>
      <c r="V33" s="45"/>
      <c r="W33" s="176">
        <v>1</v>
      </c>
      <c r="X33" s="176">
        <v>1</v>
      </c>
      <c r="Y33" s="46">
        <v>1</v>
      </c>
      <c r="Z33" s="46">
        <v>1</v>
      </c>
      <c r="AA33" s="46">
        <v>1</v>
      </c>
      <c r="AB33" s="46">
        <v>1</v>
      </c>
      <c r="AC33" s="46">
        <v>1</v>
      </c>
      <c r="AD33" s="46">
        <v>1</v>
      </c>
      <c r="AE33" s="46">
        <v>1</v>
      </c>
      <c r="AF33" s="46">
        <v>1</v>
      </c>
      <c r="AG33" s="46">
        <v>1</v>
      </c>
      <c r="AH33" s="46">
        <v>1</v>
      </c>
      <c r="AI33" s="46"/>
      <c r="AJ33" s="46"/>
    </row>
    <row r="34" spans="1:36" ht="15.75" x14ac:dyDescent="0.25">
      <c r="A34" s="43">
        <f t="shared" si="3"/>
        <v>11</v>
      </c>
      <c r="B34" s="184" t="s">
        <v>203</v>
      </c>
      <c r="C34" s="45"/>
      <c r="D34" s="45"/>
      <c r="E34" s="45"/>
      <c r="F34" s="45"/>
      <c r="G34" s="45"/>
      <c r="H34" s="45"/>
      <c r="I34" s="44">
        <v>9</v>
      </c>
      <c r="J34" s="45">
        <v>9</v>
      </c>
      <c r="K34" s="215"/>
      <c r="L34" s="45"/>
      <c r="M34" s="215">
        <v>3</v>
      </c>
      <c r="N34" s="45">
        <v>3</v>
      </c>
      <c r="O34" s="45"/>
      <c r="P34" s="45"/>
      <c r="Q34" s="45"/>
      <c r="R34" s="45"/>
      <c r="S34" s="45"/>
      <c r="T34" s="45"/>
      <c r="U34" s="45"/>
      <c r="V34" s="45"/>
      <c r="W34" s="215">
        <v>4</v>
      </c>
      <c r="X34" s="215">
        <v>4</v>
      </c>
      <c r="Y34" s="46">
        <v>1</v>
      </c>
      <c r="Z34" s="46">
        <v>1</v>
      </c>
      <c r="AA34" s="193">
        <v>1</v>
      </c>
      <c r="AB34" s="193">
        <v>1</v>
      </c>
      <c r="AC34" s="193">
        <v>1</v>
      </c>
      <c r="AD34" s="193">
        <v>1</v>
      </c>
      <c r="AE34" s="193">
        <v>3</v>
      </c>
      <c r="AF34" s="193">
        <v>3</v>
      </c>
      <c r="AG34" s="46"/>
      <c r="AH34" s="46"/>
      <c r="AI34" s="46"/>
      <c r="AJ34" s="46"/>
    </row>
    <row r="35" spans="1:36" x14ac:dyDescent="0.25">
      <c r="A35" s="43">
        <f t="shared" si="3"/>
        <v>12</v>
      </c>
      <c r="B35" s="185" t="s">
        <v>204</v>
      </c>
      <c r="C35" s="45"/>
      <c r="D35" s="45"/>
      <c r="E35" s="45"/>
      <c r="F35" s="45"/>
      <c r="G35" s="45"/>
      <c r="H35" s="45"/>
      <c r="I35" s="44">
        <v>5</v>
      </c>
      <c r="J35" s="45">
        <v>5</v>
      </c>
      <c r="K35" s="176"/>
      <c r="L35" s="45"/>
      <c r="M35" s="176">
        <v>1</v>
      </c>
      <c r="N35" s="45">
        <v>1</v>
      </c>
      <c r="O35" s="45"/>
      <c r="P35" s="45"/>
      <c r="Q35" s="45"/>
      <c r="R35" s="45"/>
      <c r="S35" s="45"/>
      <c r="T35" s="45"/>
      <c r="U35" s="45"/>
      <c r="V35" s="45"/>
      <c r="W35" s="176">
        <v>1</v>
      </c>
      <c r="X35" s="176">
        <v>1</v>
      </c>
      <c r="Y35" s="46">
        <v>1</v>
      </c>
      <c r="Z35" s="46">
        <v>1</v>
      </c>
      <c r="AA35" s="46">
        <v>1</v>
      </c>
      <c r="AB35" s="46">
        <v>1</v>
      </c>
      <c r="AC35" s="46">
        <v>1</v>
      </c>
      <c r="AD35" s="46">
        <v>1</v>
      </c>
      <c r="AE35" s="46">
        <v>1</v>
      </c>
      <c r="AF35" s="46">
        <v>1</v>
      </c>
      <c r="AG35" s="46"/>
      <c r="AH35" s="46"/>
      <c r="AI35" s="46"/>
      <c r="AJ35" s="46"/>
    </row>
    <row r="36" spans="1:36" x14ac:dyDescent="0.25">
      <c r="A36" s="43">
        <f t="shared" si="3"/>
        <v>13</v>
      </c>
      <c r="B36" s="185" t="s">
        <v>205</v>
      </c>
      <c r="C36" s="45"/>
      <c r="D36" s="45"/>
      <c r="E36" s="45"/>
      <c r="F36" s="45"/>
      <c r="G36" s="45"/>
      <c r="H36" s="45"/>
      <c r="I36" s="44">
        <v>1</v>
      </c>
      <c r="J36" s="45">
        <v>1</v>
      </c>
      <c r="K36" s="176"/>
      <c r="L36" s="45"/>
      <c r="M36" s="176">
        <v>1</v>
      </c>
      <c r="N36" s="45">
        <v>1</v>
      </c>
      <c r="O36" s="45"/>
      <c r="P36" s="45"/>
      <c r="Q36" s="45"/>
      <c r="R36" s="45"/>
      <c r="S36" s="45"/>
      <c r="T36" s="45"/>
      <c r="U36" s="45"/>
      <c r="V36" s="45"/>
      <c r="W36" s="176">
        <v>1</v>
      </c>
      <c r="X36" s="176">
        <v>1</v>
      </c>
      <c r="Y36" s="46"/>
      <c r="Z36" s="46"/>
      <c r="AA36" s="46"/>
      <c r="AB36" s="46"/>
      <c r="AC36" s="46">
        <v>1</v>
      </c>
      <c r="AD36" s="46">
        <v>1</v>
      </c>
      <c r="AE36" s="46"/>
      <c r="AF36" s="46"/>
      <c r="AG36" s="46"/>
      <c r="AH36" s="46"/>
      <c r="AI36" s="46"/>
      <c r="AJ36" s="126"/>
    </row>
    <row r="37" spans="1:36" ht="30" x14ac:dyDescent="0.25">
      <c r="A37" s="43">
        <f t="shared" si="3"/>
        <v>14</v>
      </c>
      <c r="B37" s="184" t="s">
        <v>206</v>
      </c>
      <c r="C37" s="45"/>
      <c r="D37" s="45"/>
      <c r="E37" s="45"/>
      <c r="F37" s="45"/>
      <c r="G37" s="45">
        <v>1</v>
      </c>
      <c r="H37" s="45">
        <v>1</v>
      </c>
      <c r="I37" s="44"/>
      <c r="J37" s="45"/>
      <c r="K37" s="176"/>
      <c r="L37" s="45"/>
      <c r="M37" s="176">
        <v>1</v>
      </c>
      <c r="N37" s="45">
        <v>1</v>
      </c>
      <c r="O37" s="45"/>
      <c r="P37" s="45"/>
      <c r="Q37" s="45"/>
      <c r="R37" s="45"/>
      <c r="S37" s="45"/>
      <c r="T37" s="45"/>
      <c r="U37" s="45"/>
      <c r="V37" s="45"/>
      <c r="W37" s="176">
        <v>1</v>
      </c>
      <c r="X37" s="176">
        <v>1</v>
      </c>
      <c r="Y37" s="46">
        <v>1</v>
      </c>
      <c r="Z37" s="46">
        <v>1</v>
      </c>
      <c r="AA37" s="46">
        <v>1</v>
      </c>
      <c r="AB37" s="46">
        <v>1</v>
      </c>
      <c r="AC37" s="46"/>
      <c r="AD37" s="46"/>
      <c r="AE37" s="46">
        <v>1</v>
      </c>
      <c r="AF37" s="46">
        <v>1</v>
      </c>
      <c r="AG37" s="46"/>
      <c r="AH37" s="46"/>
      <c r="AI37" s="46"/>
      <c r="AJ37" s="46"/>
    </row>
    <row r="38" spans="1:36" x14ac:dyDescent="0.25">
      <c r="A38" s="43">
        <f t="shared" si="3"/>
        <v>15</v>
      </c>
      <c r="B38" s="185" t="s">
        <v>207</v>
      </c>
      <c r="C38" s="45"/>
      <c r="D38" s="45"/>
      <c r="E38" s="45"/>
      <c r="F38" s="45"/>
      <c r="G38" s="45"/>
      <c r="H38" s="45"/>
      <c r="I38" s="44">
        <v>1</v>
      </c>
      <c r="J38" s="45">
        <v>1</v>
      </c>
      <c r="K38" s="215"/>
      <c r="L38" s="45"/>
      <c r="M38" s="215"/>
      <c r="N38" s="45"/>
      <c r="O38" s="45"/>
      <c r="P38" s="45"/>
      <c r="Q38" s="45"/>
      <c r="R38" s="45"/>
      <c r="S38" s="45"/>
      <c r="T38" s="45"/>
      <c r="U38" s="45"/>
      <c r="V38" s="45"/>
      <c r="W38" s="215"/>
      <c r="X38" s="215"/>
      <c r="Y38" s="46">
        <v>1</v>
      </c>
      <c r="Z38" s="46">
        <v>1</v>
      </c>
      <c r="AA38" s="46"/>
      <c r="AB38" s="46"/>
      <c r="AC38" s="46">
        <v>1</v>
      </c>
      <c r="AD38" s="46">
        <v>1</v>
      </c>
      <c r="AE38" s="46"/>
      <c r="AF38" s="46"/>
      <c r="AG38" s="46"/>
      <c r="AH38" s="46"/>
      <c r="AI38" s="46"/>
      <c r="AJ38" s="126"/>
    </row>
    <row r="39" spans="1:36" ht="30" x14ac:dyDescent="0.25">
      <c r="A39" s="43">
        <f t="shared" si="3"/>
        <v>16</v>
      </c>
      <c r="B39" s="184" t="s">
        <v>208</v>
      </c>
      <c r="C39" s="45"/>
      <c r="D39" s="45"/>
      <c r="E39" s="45"/>
      <c r="F39" s="45"/>
      <c r="G39" s="45"/>
      <c r="H39" s="45"/>
      <c r="I39" s="44">
        <v>1</v>
      </c>
      <c r="J39" s="45">
        <v>1</v>
      </c>
      <c r="K39" s="176"/>
      <c r="L39" s="45"/>
      <c r="M39" s="176"/>
      <c r="N39" s="45"/>
      <c r="O39" s="45"/>
      <c r="P39" s="45"/>
      <c r="Q39" s="45"/>
      <c r="R39" s="45"/>
      <c r="S39" s="45"/>
      <c r="T39" s="45"/>
      <c r="U39" s="45"/>
      <c r="V39" s="45"/>
      <c r="W39" s="176"/>
      <c r="X39" s="176"/>
      <c r="Y39" s="46">
        <v>1</v>
      </c>
      <c r="Z39" s="46">
        <v>1</v>
      </c>
      <c r="AA39" s="46"/>
      <c r="AB39" s="46"/>
      <c r="AC39" s="46"/>
      <c r="AD39" s="126"/>
      <c r="AE39" s="156"/>
      <c r="AF39" s="126"/>
      <c r="AG39" s="156"/>
      <c r="AH39" s="126"/>
      <c r="AI39" s="46"/>
      <c r="AJ39" s="126"/>
    </row>
    <row r="40" spans="1:36" x14ac:dyDescent="0.25">
      <c r="A40" s="43">
        <f t="shared" si="3"/>
        <v>17</v>
      </c>
      <c r="B40" s="185" t="s">
        <v>209</v>
      </c>
      <c r="C40" s="45"/>
      <c r="D40" s="45"/>
      <c r="E40" s="45"/>
      <c r="F40" s="45"/>
      <c r="G40" s="45">
        <v>1</v>
      </c>
      <c r="H40" s="45">
        <v>1</v>
      </c>
      <c r="I40" s="44"/>
      <c r="J40" s="45"/>
      <c r="K40" s="215"/>
      <c r="L40" s="45"/>
      <c r="M40" s="215"/>
      <c r="N40" s="45"/>
      <c r="O40" s="45"/>
      <c r="P40" s="45"/>
      <c r="Q40" s="45"/>
      <c r="R40" s="45"/>
      <c r="S40" s="45"/>
      <c r="T40" s="45"/>
      <c r="U40" s="45"/>
      <c r="V40" s="45"/>
      <c r="W40" s="215"/>
      <c r="X40" s="215"/>
      <c r="Y40" s="46">
        <v>1</v>
      </c>
      <c r="Z40" s="46">
        <v>1</v>
      </c>
      <c r="AA40" s="46">
        <v>1</v>
      </c>
      <c r="AB40" s="46">
        <v>1</v>
      </c>
      <c r="AC40" s="46"/>
      <c r="AD40" s="46"/>
      <c r="AE40" s="46">
        <v>1</v>
      </c>
      <c r="AF40" s="46">
        <v>1</v>
      </c>
      <c r="AG40" s="46"/>
      <c r="AH40" s="46"/>
      <c r="AI40" s="46">
        <v>1</v>
      </c>
      <c r="AJ40" s="46">
        <v>1</v>
      </c>
    </row>
    <row r="41" spans="1:36" ht="21" customHeight="1" x14ac:dyDescent="0.25">
      <c r="A41" s="43">
        <f t="shared" si="3"/>
        <v>18</v>
      </c>
      <c r="B41" s="185" t="s">
        <v>210</v>
      </c>
      <c r="C41" s="126"/>
      <c r="D41" s="126"/>
      <c r="E41" s="126"/>
      <c r="F41" s="126"/>
      <c r="G41" s="126"/>
      <c r="H41" s="45">
        <v>1</v>
      </c>
      <c r="I41" s="45"/>
      <c r="J41" s="45"/>
      <c r="K41" s="126"/>
      <c r="L41" s="126"/>
      <c r="M41" s="45"/>
      <c r="N41" s="126"/>
      <c r="O41" s="126"/>
      <c r="P41" s="126"/>
      <c r="Q41" s="126"/>
      <c r="R41" s="126"/>
      <c r="S41" s="126"/>
      <c r="T41" s="126"/>
      <c r="U41" s="126"/>
      <c r="V41" s="126"/>
      <c r="W41" s="156">
        <v>1</v>
      </c>
      <c r="X41" s="126"/>
      <c r="Y41" s="156"/>
      <c r="Z41" s="126"/>
      <c r="AA41" s="156"/>
      <c r="AB41" s="126"/>
      <c r="AC41" s="156"/>
      <c r="AD41" s="126"/>
      <c r="AE41" s="156"/>
      <c r="AF41" s="126"/>
      <c r="AG41" s="156"/>
      <c r="AH41" s="126"/>
      <c r="AI41" s="46"/>
      <c r="AJ41" s="126"/>
    </row>
    <row r="42" spans="1:36" x14ac:dyDescent="0.25">
      <c r="A42" s="43">
        <f t="shared" si="3"/>
        <v>19</v>
      </c>
      <c r="B42" s="185" t="s">
        <v>211</v>
      </c>
      <c r="C42" s="45"/>
      <c r="D42" s="45"/>
      <c r="E42" s="45"/>
      <c r="F42" s="45"/>
      <c r="G42" s="45"/>
      <c r="H42" s="45"/>
      <c r="I42" s="44">
        <v>1</v>
      </c>
      <c r="J42" s="45">
        <v>1</v>
      </c>
      <c r="K42" s="176"/>
      <c r="L42" s="45"/>
      <c r="M42" s="176"/>
      <c r="N42" s="45"/>
      <c r="O42" s="45"/>
      <c r="P42" s="45"/>
      <c r="Q42" s="45"/>
      <c r="R42" s="45"/>
      <c r="S42" s="45"/>
      <c r="T42" s="45"/>
      <c r="U42" s="45"/>
      <c r="V42" s="45"/>
      <c r="W42" s="176"/>
      <c r="X42" s="176"/>
      <c r="Y42" s="46">
        <v>1</v>
      </c>
      <c r="Z42" s="46">
        <v>1</v>
      </c>
      <c r="AA42" s="46"/>
      <c r="AB42" s="46"/>
      <c r="AC42" s="46"/>
      <c r="AD42" s="46"/>
      <c r="AE42" s="46"/>
      <c r="AF42" s="46"/>
      <c r="AG42" s="46"/>
      <c r="AH42" s="46"/>
      <c r="AI42" s="46">
        <v>1</v>
      </c>
      <c r="AJ42" s="46">
        <v>1</v>
      </c>
    </row>
    <row r="43" spans="1:36" ht="30" x14ac:dyDescent="0.25">
      <c r="A43" s="43">
        <f t="shared" si="3"/>
        <v>20</v>
      </c>
      <c r="B43" s="184" t="s">
        <v>212</v>
      </c>
      <c r="C43" s="45"/>
      <c r="D43" s="45"/>
      <c r="E43" s="45"/>
      <c r="F43" s="45"/>
      <c r="G43" s="45"/>
      <c r="H43" s="45"/>
      <c r="I43" s="44">
        <v>1</v>
      </c>
      <c r="J43" s="45">
        <v>1</v>
      </c>
      <c r="K43" s="176"/>
      <c r="L43" s="45"/>
      <c r="M43" s="176"/>
      <c r="N43" s="45"/>
      <c r="O43" s="45"/>
      <c r="P43" s="45"/>
      <c r="Q43" s="45"/>
      <c r="R43" s="45"/>
      <c r="S43" s="45"/>
      <c r="T43" s="45"/>
      <c r="U43" s="45"/>
      <c r="V43" s="45"/>
      <c r="W43" s="176"/>
      <c r="X43" s="176"/>
      <c r="Y43" s="46">
        <v>1</v>
      </c>
      <c r="Z43" s="46">
        <v>1</v>
      </c>
      <c r="AA43" s="46"/>
      <c r="AB43" s="46"/>
      <c r="AC43" s="46"/>
      <c r="AD43" s="126"/>
      <c r="AE43" s="156"/>
      <c r="AF43" s="126"/>
      <c r="AG43" s="156"/>
      <c r="AH43" s="126"/>
      <c r="AI43" s="46"/>
      <c r="AJ43" s="126"/>
    </row>
    <row r="44" spans="1:36" ht="30" x14ac:dyDescent="0.25">
      <c r="A44" s="43">
        <f t="shared" si="3"/>
        <v>21</v>
      </c>
      <c r="B44" s="184" t="s">
        <v>213</v>
      </c>
      <c r="C44" s="45"/>
      <c r="D44" s="45"/>
      <c r="E44" s="45"/>
      <c r="F44" s="45"/>
      <c r="G44" s="45"/>
      <c r="H44" s="45"/>
      <c r="I44" s="44">
        <v>1</v>
      </c>
      <c r="J44" s="45">
        <v>1</v>
      </c>
      <c r="K44" s="215"/>
      <c r="L44" s="45"/>
      <c r="M44" s="215"/>
      <c r="N44" s="45"/>
      <c r="O44" s="45"/>
      <c r="P44" s="45"/>
      <c r="Q44" s="45"/>
      <c r="R44" s="45"/>
      <c r="S44" s="45"/>
      <c r="T44" s="45"/>
      <c r="U44" s="45"/>
      <c r="V44" s="45"/>
      <c r="W44" s="215"/>
      <c r="X44" s="215"/>
      <c r="Y44" s="46">
        <v>1</v>
      </c>
      <c r="Z44" s="46">
        <v>1</v>
      </c>
      <c r="AA44" s="46">
        <v>1</v>
      </c>
      <c r="AB44" s="46">
        <v>1</v>
      </c>
      <c r="AC44" s="46"/>
      <c r="AD44" s="46"/>
      <c r="AE44" s="46"/>
      <c r="AF44" s="46"/>
      <c r="AG44" s="46"/>
      <c r="AH44" s="46"/>
      <c r="AI44" s="46"/>
      <c r="AJ44" s="126"/>
    </row>
    <row r="45" spans="1:36" x14ac:dyDescent="0.25">
      <c r="A45" s="43">
        <f t="shared" si="3"/>
        <v>22</v>
      </c>
      <c r="B45" s="185" t="s">
        <v>214</v>
      </c>
      <c r="C45" s="45"/>
      <c r="D45" s="45"/>
      <c r="E45" s="45"/>
      <c r="F45" s="45"/>
      <c r="G45" s="45">
        <v>1</v>
      </c>
      <c r="H45" s="45">
        <v>1</v>
      </c>
      <c r="I45" s="44"/>
      <c r="J45" s="45"/>
      <c r="K45" s="215"/>
      <c r="L45" s="45"/>
      <c r="M45" s="215"/>
      <c r="N45" s="45">
        <v>1</v>
      </c>
      <c r="O45" s="45"/>
      <c r="P45" s="45"/>
      <c r="Q45" s="45"/>
      <c r="R45" s="45"/>
      <c r="S45" s="45"/>
      <c r="T45" s="45"/>
      <c r="U45" s="45"/>
      <c r="V45" s="45"/>
      <c r="W45" s="215">
        <v>1</v>
      </c>
      <c r="X45" s="215">
        <v>1</v>
      </c>
      <c r="Y45" s="46">
        <v>1</v>
      </c>
      <c r="Z45" s="46">
        <v>1</v>
      </c>
      <c r="AA45" s="46">
        <v>1</v>
      </c>
      <c r="AB45" s="46">
        <v>1</v>
      </c>
      <c r="AC45" s="46"/>
      <c r="AD45" s="46"/>
      <c r="AE45" s="46">
        <v>1</v>
      </c>
      <c r="AF45" s="46">
        <v>1</v>
      </c>
      <c r="AG45" s="46"/>
      <c r="AH45" s="46"/>
      <c r="AI45" s="46"/>
      <c r="AJ45" s="46"/>
    </row>
    <row r="46" spans="1:36" x14ac:dyDescent="0.25">
      <c r="A46" s="43">
        <f t="shared" si="3"/>
        <v>23</v>
      </c>
      <c r="B46" s="185" t="s">
        <v>215</v>
      </c>
      <c r="C46" s="45"/>
      <c r="D46" s="45"/>
      <c r="E46" s="45"/>
      <c r="F46" s="45"/>
      <c r="G46" s="45">
        <v>1</v>
      </c>
      <c r="H46" s="45">
        <v>1</v>
      </c>
      <c r="I46" s="44"/>
      <c r="J46" s="45"/>
      <c r="K46" s="215"/>
      <c r="L46" s="45"/>
      <c r="M46" s="215">
        <v>2</v>
      </c>
      <c r="N46" s="45">
        <v>2</v>
      </c>
      <c r="O46" s="45"/>
      <c r="P46" s="45"/>
      <c r="Q46" s="45"/>
      <c r="R46" s="45"/>
      <c r="S46" s="45"/>
      <c r="T46" s="45"/>
      <c r="U46" s="45"/>
      <c r="V46" s="45"/>
      <c r="W46" s="215">
        <v>1</v>
      </c>
      <c r="X46" s="215">
        <v>1</v>
      </c>
      <c r="Y46" s="46">
        <v>1</v>
      </c>
      <c r="Z46" s="46">
        <v>1</v>
      </c>
      <c r="AA46" s="46">
        <v>1</v>
      </c>
      <c r="AB46" s="46">
        <v>1</v>
      </c>
      <c r="AC46" s="46"/>
      <c r="AD46" s="46"/>
      <c r="AE46" s="46">
        <v>1</v>
      </c>
      <c r="AF46" s="46">
        <v>1</v>
      </c>
      <c r="AG46" s="46"/>
      <c r="AH46" s="46"/>
      <c r="AI46" s="46"/>
      <c r="AJ46" s="46"/>
    </row>
    <row r="47" spans="1:36" x14ac:dyDescent="0.25">
      <c r="A47" s="43">
        <f t="shared" si="3"/>
        <v>24</v>
      </c>
      <c r="B47" s="185" t="s">
        <v>216</v>
      </c>
      <c r="C47" s="45"/>
      <c r="D47" s="45"/>
      <c r="E47" s="45"/>
      <c r="F47" s="45"/>
      <c r="G47" s="45"/>
      <c r="H47" s="45"/>
      <c r="I47" s="157">
        <v>4</v>
      </c>
      <c r="J47" s="215">
        <v>4</v>
      </c>
      <c r="K47" s="215"/>
      <c r="L47" s="45"/>
      <c r="M47" s="215"/>
      <c r="N47" s="45"/>
      <c r="O47" s="45"/>
      <c r="P47" s="45"/>
      <c r="Q47" s="45"/>
      <c r="R47" s="45"/>
      <c r="S47" s="45"/>
      <c r="T47" s="45"/>
      <c r="U47" s="45"/>
      <c r="V47" s="45"/>
      <c r="W47" s="215"/>
      <c r="X47" s="215"/>
      <c r="Y47" s="46">
        <v>1</v>
      </c>
      <c r="Z47" s="46">
        <v>1</v>
      </c>
      <c r="AA47" s="46">
        <v>1</v>
      </c>
      <c r="AB47" s="46">
        <v>1</v>
      </c>
      <c r="AC47" s="46"/>
      <c r="AD47" s="46"/>
      <c r="AE47" s="46">
        <v>1</v>
      </c>
      <c r="AF47" s="46">
        <v>1</v>
      </c>
      <c r="AG47" s="46"/>
      <c r="AH47" s="46"/>
      <c r="AI47" s="46"/>
      <c r="AJ47" s="46"/>
    </row>
    <row r="48" spans="1:36" x14ac:dyDescent="0.25">
      <c r="A48" s="43">
        <f t="shared" si="3"/>
        <v>25</v>
      </c>
      <c r="B48" s="185" t="s">
        <v>217</v>
      </c>
      <c r="C48" s="45"/>
      <c r="D48" s="45"/>
      <c r="E48" s="45"/>
      <c r="F48" s="45"/>
      <c r="G48" s="45">
        <v>1</v>
      </c>
      <c r="H48" s="45">
        <v>1</v>
      </c>
      <c r="I48" s="44"/>
      <c r="J48" s="45"/>
      <c r="K48" s="215"/>
      <c r="L48" s="45"/>
      <c r="M48" s="215">
        <v>2</v>
      </c>
      <c r="N48" s="45">
        <v>2</v>
      </c>
      <c r="O48" s="45"/>
      <c r="P48" s="45"/>
      <c r="Q48" s="45"/>
      <c r="R48" s="45"/>
      <c r="S48" s="45"/>
      <c r="T48" s="45"/>
      <c r="U48" s="45"/>
      <c r="V48" s="45"/>
      <c r="W48" s="215">
        <v>1</v>
      </c>
      <c r="X48" s="215">
        <v>1</v>
      </c>
      <c r="Y48" s="46">
        <v>1</v>
      </c>
      <c r="Z48" s="46">
        <v>1</v>
      </c>
      <c r="AA48" s="46">
        <v>1</v>
      </c>
      <c r="AB48" s="46">
        <v>1</v>
      </c>
      <c r="AC48" s="46">
        <v>1</v>
      </c>
      <c r="AD48" s="46">
        <v>1</v>
      </c>
      <c r="AE48" s="46">
        <v>1</v>
      </c>
      <c r="AF48" s="46">
        <v>1</v>
      </c>
      <c r="AG48" s="46"/>
      <c r="AH48" s="46"/>
      <c r="AI48" s="46"/>
      <c r="AJ48" s="46"/>
    </row>
    <row r="49" spans="1:36" x14ac:dyDescent="0.25">
      <c r="A49" s="43">
        <f t="shared" si="3"/>
        <v>26</v>
      </c>
      <c r="B49" s="185" t="s">
        <v>218</v>
      </c>
      <c r="C49" s="45"/>
      <c r="D49" s="45"/>
      <c r="E49" s="45"/>
      <c r="F49" s="45"/>
      <c r="G49" s="45"/>
      <c r="H49" s="45"/>
      <c r="I49" s="44">
        <v>1</v>
      </c>
      <c r="J49" s="45">
        <v>1</v>
      </c>
      <c r="K49" s="215"/>
      <c r="L49" s="45"/>
      <c r="M49" s="215">
        <v>1</v>
      </c>
      <c r="N49" s="45">
        <v>1</v>
      </c>
      <c r="O49" s="45"/>
      <c r="P49" s="45"/>
      <c r="Q49" s="45"/>
      <c r="R49" s="45"/>
      <c r="S49" s="45"/>
      <c r="T49" s="45"/>
      <c r="U49" s="45"/>
      <c r="V49" s="45"/>
      <c r="W49" s="215"/>
      <c r="X49" s="215"/>
      <c r="Y49" s="46">
        <v>1</v>
      </c>
      <c r="Z49" s="46">
        <v>1</v>
      </c>
      <c r="AA49" s="46"/>
      <c r="AB49" s="46"/>
      <c r="AC49" s="46"/>
      <c r="AD49" s="46"/>
      <c r="AE49" s="46"/>
      <c r="AF49" s="126"/>
      <c r="AG49" s="156"/>
      <c r="AH49" s="126"/>
      <c r="AI49" s="46"/>
      <c r="AJ49" s="126"/>
    </row>
    <row r="50" spans="1:36" ht="30" x14ac:dyDescent="0.25">
      <c r="A50" s="43">
        <f t="shared" si="3"/>
        <v>27</v>
      </c>
      <c r="B50" s="184" t="s">
        <v>219</v>
      </c>
      <c r="C50" s="45"/>
      <c r="D50" s="45"/>
      <c r="E50" s="45"/>
      <c r="F50" s="45"/>
      <c r="G50" s="45"/>
      <c r="H50" s="45"/>
      <c r="I50" s="44">
        <v>1</v>
      </c>
      <c r="J50" s="45">
        <v>1</v>
      </c>
      <c r="K50" s="176"/>
      <c r="L50" s="45"/>
      <c r="M50" s="176"/>
      <c r="N50" s="45"/>
      <c r="O50" s="45"/>
      <c r="P50" s="45"/>
      <c r="Q50" s="45"/>
      <c r="R50" s="45"/>
      <c r="S50" s="45"/>
      <c r="T50" s="45"/>
      <c r="U50" s="45"/>
      <c r="V50" s="45"/>
      <c r="W50" s="176">
        <v>1</v>
      </c>
      <c r="X50" s="176">
        <v>1</v>
      </c>
      <c r="Y50" s="46">
        <v>1</v>
      </c>
      <c r="Z50" s="46">
        <v>1</v>
      </c>
      <c r="AA50" s="46">
        <v>1</v>
      </c>
      <c r="AB50" s="46">
        <v>1</v>
      </c>
      <c r="AC50" s="46">
        <v>1</v>
      </c>
      <c r="AD50" s="46">
        <v>1</v>
      </c>
      <c r="AE50" s="46">
        <v>1</v>
      </c>
      <c r="AF50" s="46">
        <v>1</v>
      </c>
      <c r="AG50" s="46"/>
      <c r="AH50" s="46"/>
      <c r="AI50" s="46"/>
      <c r="AJ50" s="126"/>
    </row>
    <row r="51" spans="1:36" x14ac:dyDescent="0.25">
      <c r="A51" s="43">
        <f t="shared" si="3"/>
        <v>28</v>
      </c>
      <c r="B51" s="185" t="s">
        <v>220</v>
      </c>
      <c r="C51" s="45"/>
      <c r="D51" s="45"/>
      <c r="E51" s="45"/>
      <c r="F51" s="45"/>
      <c r="G51" s="45"/>
      <c r="H51" s="45"/>
      <c r="I51" s="44">
        <v>2</v>
      </c>
      <c r="J51" s="45">
        <v>2</v>
      </c>
      <c r="K51" s="176"/>
      <c r="L51" s="45"/>
      <c r="M51" s="176">
        <v>2</v>
      </c>
      <c r="N51" s="45">
        <v>2</v>
      </c>
      <c r="O51" s="45"/>
      <c r="P51" s="45"/>
      <c r="Q51" s="45"/>
      <c r="R51" s="45"/>
      <c r="S51" s="45"/>
      <c r="T51" s="45"/>
      <c r="U51" s="45"/>
      <c r="V51" s="45"/>
      <c r="W51" s="176">
        <v>1</v>
      </c>
      <c r="X51" s="176">
        <v>1</v>
      </c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126"/>
    </row>
    <row r="52" spans="1:36" ht="30" x14ac:dyDescent="0.25">
      <c r="A52" s="43">
        <f t="shared" si="3"/>
        <v>29</v>
      </c>
      <c r="B52" s="184" t="s">
        <v>221</v>
      </c>
      <c r="C52" s="45"/>
      <c r="D52" s="45"/>
      <c r="E52" s="45"/>
      <c r="F52" s="45"/>
      <c r="G52" s="45"/>
      <c r="H52" s="45"/>
      <c r="I52" s="44">
        <v>1</v>
      </c>
      <c r="J52" s="45">
        <v>1</v>
      </c>
      <c r="K52" s="176"/>
      <c r="L52" s="45"/>
      <c r="M52" s="176"/>
      <c r="N52" s="45"/>
      <c r="O52" s="45"/>
      <c r="P52" s="45"/>
      <c r="Q52" s="45"/>
      <c r="R52" s="45"/>
      <c r="S52" s="45"/>
      <c r="T52" s="45"/>
      <c r="U52" s="45"/>
      <c r="V52" s="45"/>
      <c r="W52" s="176">
        <v>1</v>
      </c>
      <c r="X52" s="176">
        <v>1</v>
      </c>
      <c r="Y52" s="46"/>
      <c r="Z52" s="126"/>
      <c r="AA52" s="156"/>
      <c r="AB52" s="126"/>
      <c r="AC52" s="156"/>
      <c r="AD52" s="126"/>
      <c r="AE52" s="156"/>
      <c r="AF52" s="126"/>
      <c r="AG52" s="156"/>
      <c r="AH52" s="126"/>
      <c r="AI52" s="46"/>
      <c r="AJ52" s="126"/>
    </row>
    <row r="53" spans="1:36" ht="30" x14ac:dyDescent="0.25">
      <c r="A53" s="43">
        <f t="shared" si="3"/>
        <v>30</v>
      </c>
      <c r="B53" s="184" t="s">
        <v>222</v>
      </c>
      <c r="C53" s="45"/>
      <c r="D53" s="45"/>
      <c r="E53" s="45"/>
      <c r="F53" s="45"/>
      <c r="G53" s="45"/>
      <c r="H53" s="45"/>
      <c r="I53" s="191">
        <v>1</v>
      </c>
      <c r="J53" s="192">
        <v>1</v>
      </c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>
        <v>1</v>
      </c>
      <c r="X53" s="191">
        <v>1</v>
      </c>
      <c r="Y53" s="193">
        <v>1</v>
      </c>
      <c r="Z53" s="193">
        <v>1</v>
      </c>
      <c r="AA53" s="46"/>
      <c r="AB53" s="46"/>
      <c r="AC53" s="156"/>
      <c r="AD53" s="126"/>
      <c r="AE53" s="156"/>
      <c r="AF53" s="126"/>
      <c r="AG53" s="156"/>
      <c r="AH53" s="126"/>
      <c r="AI53" s="46"/>
      <c r="AJ53" s="126"/>
    </row>
    <row r="54" spans="1:36" ht="30" x14ac:dyDescent="0.25">
      <c r="A54" s="43">
        <f t="shared" si="3"/>
        <v>31</v>
      </c>
      <c r="B54" s="184" t="s">
        <v>223</v>
      </c>
      <c r="C54" s="45"/>
      <c r="D54" s="45"/>
      <c r="E54" s="45"/>
      <c r="F54" s="45"/>
      <c r="G54" s="45"/>
      <c r="H54" s="45"/>
      <c r="I54" s="44">
        <v>1</v>
      </c>
      <c r="J54" s="45">
        <v>1</v>
      </c>
      <c r="K54" s="176"/>
      <c r="L54" s="45"/>
      <c r="M54" s="176"/>
      <c r="N54" s="126"/>
      <c r="O54" s="126"/>
      <c r="P54" s="126"/>
      <c r="Q54" s="126"/>
      <c r="R54" s="126"/>
      <c r="S54" s="126"/>
      <c r="T54" s="126"/>
      <c r="U54" s="126"/>
      <c r="V54" s="126"/>
      <c r="W54" s="45"/>
      <c r="X54" s="126"/>
      <c r="Y54" s="156"/>
      <c r="Z54" s="126"/>
      <c r="AA54" s="156"/>
      <c r="AB54" s="126"/>
      <c r="AC54" s="156"/>
      <c r="AD54" s="126"/>
      <c r="AE54" s="156"/>
      <c r="AF54" s="126"/>
      <c r="AG54" s="156"/>
      <c r="AH54" s="126"/>
      <c r="AI54" s="46"/>
      <c r="AJ54" s="126"/>
    </row>
    <row r="55" spans="1:36" ht="45" x14ac:dyDescent="0.25">
      <c r="A55" s="43">
        <f t="shared" si="3"/>
        <v>32</v>
      </c>
      <c r="B55" s="184" t="s">
        <v>224</v>
      </c>
      <c r="C55" s="45"/>
      <c r="D55" s="45"/>
      <c r="E55" s="45"/>
      <c r="F55" s="45"/>
      <c r="G55" s="45">
        <v>1</v>
      </c>
      <c r="H55" s="45">
        <v>1</v>
      </c>
      <c r="I55" s="44"/>
      <c r="J55" s="45"/>
      <c r="K55" s="173"/>
      <c r="L55" s="45"/>
      <c r="M55" s="173"/>
      <c r="N55" s="45"/>
      <c r="O55" s="45"/>
      <c r="P55" s="45"/>
      <c r="Q55" s="45"/>
      <c r="R55" s="45"/>
      <c r="S55" s="45"/>
      <c r="T55" s="45"/>
      <c r="U55" s="45"/>
      <c r="V55" s="45"/>
      <c r="W55" s="173">
        <v>1</v>
      </c>
      <c r="X55" s="173">
        <v>1</v>
      </c>
      <c r="Y55" s="46">
        <v>1</v>
      </c>
      <c r="Z55" s="46">
        <v>1</v>
      </c>
      <c r="AA55" s="46">
        <v>1</v>
      </c>
      <c r="AB55" s="46">
        <v>1</v>
      </c>
      <c r="AC55" s="46"/>
      <c r="AD55" s="46"/>
      <c r="AE55" s="156"/>
      <c r="AF55" s="126"/>
      <c r="AG55" s="156"/>
      <c r="AH55" s="126"/>
      <c r="AI55" s="46"/>
      <c r="AJ55" s="126"/>
    </row>
    <row r="56" spans="1:36" ht="30" x14ac:dyDescent="0.25">
      <c r="A56" s="190">
        <v>33</v>
      </c>
      <c r="B56" s="170" t="s">
        <v>271</v>
      </c>
      <c r="C56" s="45"/>
      <c r="D56" s="45"/>
      <c r="E56" s="45"/>
      <c r="F56" s="45"/>
      <c r="G56" s="45"/>
      <c r="H56" s="45"/>
      <c r="I56" s="44"/>
      <c r="J56" s="45">
        <v>1</v>
      </c>
      <c r="K56" s="176"/>
      <c r="L56" s="45"/>
      <c r="M56" s="176"/>
      <c r="N56" s="45"/>
      <c r="O56" s="45"/>
      <c r="P56" s="45"/>
      <c r="Q56" s="45"/>
      <c r="R56" s="45"/>
      <c r="S56" s="45"/>
      <c r="T56" s="45"/>
      <c r="U56" s="45"/>
      <c r="V56" s="45"/>
      <c r="W56" s="176"/>
      <c r="X56" s="176">
        <v>1</v>
      </c>
      <c r="Y56" s="46"/>
      <c r="Z56" s="46">
        <v>1</v>
      </c>
      <c r="AA56" s="46"/>
      <c r="AB56" s="46"/>
      <c r="AC56" s="46"/>
      <c r="AD56" s="46"/>
      <c r="AE56" s="46"/>
      <c r="AF56" s="178"/>
      <c r="AG56" s="156"/>
      <c r="AH56" s="178"/>
      <c r="AI56" s="46"/>
      <c r="AJ56" s="178"/>
    </row>
    <row r="57" spans="1:36" ht="24.75" customHeight="1" x14ac:dyDescent="0.25">
      <c r="A57" s="190">
        <v>34</v>
      </c>
      <c r="B57" s="170" t="s">
        <v>298</v>
      </c>
      <c r="C57" s="45"/>
      <c r="D57" s="45"/>
      <c r="E57" s="45"/>
      <c r="F57" s="45"/>
      <c r="G57" s="45"/>
      <c r="H57" s="45"/>
      <c r="I57" s="44">
        <v>1</v>
      </c>
      <c r="J57" s="45">
        <v>1</v>
      </c>
      <c r="K57" s="176"/>
      <c r="L57" s="45"/>
      <c r="M57" s="176"/>
      <c r="N57" s="45"/>
      <c r="O57" s="45"/>
      <c r="P57" s="45"/>
      <c r="Q57" s="45"/>
      <c r="R57" s="45"/>
      <c r="S57" s="45"/>
      <c r="T57" s="45"/>
      <c r="U57" s="45"/>
      <c r="V57" s="45"/>
      <c r="W57" s="176"/>
      <c r="X57" s="17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>
        <v>1</v>
      </c>
      <c r="AJ57" s="46">
        <v>1</v>
      </c>
    </row>
    <row r="58" spans="1:36" x14ac:dyDescent="0.25">
      <c r="B58" s="134" t="s">
        <v>225</v>
      </c>
      <c r="C58" s="125">
        <f>SUM(C24:C57)</f>
        <v>0</v>
      </c>
      <c r="D58" s="179">
        <f t="shared" ref="D58:AJ58" si="4">SUM(D24:D57)</f>
        <v>0</v>
      </c>
      <c r="E58" s="179">
        <f t="shared" si="4"/>
        <v>0</v>
      </c>
      <c r="F58" s="179">
        <f t="shared" si="4"/>
        <v>0</v>
      </c>
      <c r="G58" s="179">
        <f t="shared" si="4"/>
        <v>14</v>
      </c>
      <c r="H58" s="179">
        <f t="shared" si="4"/>
        <v>15</v>
      </c>
      <c r="I58" s="179">
        <f t="shared" si="4"/>
        <v>33</v>
      </c>
      <c r="J58" s="179">
        <f t="shared" si="4"/>
        <v>34</v>
      </c>
      <c r="K58" s="179">
        <f t="shared" si="4"/>
        <v>0</v>
      </c>
      <c r="L58" s="179">
        <f t="shared" si="4"/>
        <v>0</v>
      </c>
      <c r="M58" s="179">
        <f t="shared" si="4"/>
        <v>43</v>
      </c>
      <c r="N58" s="179">
        <f t="shared" si="4"/>
        <v>46</v>
      </c>
      <c r="O58" s="179">
        <f t="shared" si="4"/>
        <v>1</v>
      </c>
      <c r="P58" s="179">
        <f t="shared" si="4"/>
        <v>1</v>
      </c>
      <c r="Q58" s="179">
        <f t="shared" si="4"/>
        <v>0</v>
      </c>
      <c r="R58" s="179">
        <f t="shared" si="4"/>
        <v>0</v>
      </c>
      <c r="S58" s="179">
        <f t="shared" si="4"/>
        <v>1</v>
      </c>
      <c r="T58" s="179">
        <f t="shared" si="4"/>
        <v>1</v>
      </c>
      <c r="U58" s="179">
        <f t="shared" si="4"/>
        <v>0</v>
      </c>
      <c r="V58" s="179">
        <f t="shared" si="4"/>
        <v>0</v>
      </c>
      <c r="W58" s="179">
        <f t="shared" si="4"/>
        <v>26</v>
      </c>
      <c r="X58" s="179">
        <f t="shared" si="4"/>
        <v>26</v>
      </c>
      <c r="Y58" s="179">
        <f t="shared" si="4"/>
        <v>26</v>
      </c>
      <c r="Z58" s="179">
        <f t="shared" si="4"/>
        <v>27</v>
      </c>
      <c r="AA58" s="179">
        <f t="shared" si="4"/>
        <v>19</v>
      </c>
      <c r="AB58" s="179">
        <f t="shared" si="4"/>
        <v>19</v>
      </c>
      <c r="AC58" s="179">
        <f t="shared" si="4"/>
        <v>15</v>
      </c>
      <c r="AD58" s="179">
        <f t="shared" si="4"/>
        <v>15</v>
      </c>
      <c r="AE58" s="179">
        <f t="shared" si="4"/>
        <v>19</v>
      </c>
      <c r="AF58" s="179">
        <f t="shared" si="4"/>
        <v>19</v>
      </c>
      <c r="AG58" s="179">
        <f t="shared" si="4"/>
        <v>7</v>
      </c>
      <c r="AH58" s="179">
        <f t="shared" si="4"/>
        <v>7</v>
      </c>
      <c r="AI58" s="179">
        <f t="shared" si="4"/>
        <v>6</v>
      </c>
      <c r="AJ58" s="179">
        <f t="shared" si="4"/>
        <v>6</v>
      </c>
    </row>
    <row r="59" spans="1:36" x14ac:dyDescent="0.25">
      <c r="B59" s="135" t="s">
        <v>226</v>
      </c>
      <c r="C59" s="140">
        <f>C58+C23</f>
        <v>13</v>
      </c>
      <c r="D59" s="140">
        <f t="shared" ref="D59:AJ59" si="5">D58+D23</f>
        <v>13</v>
      </c>
      <c r="E59" s="140">
        <f t="shared" si="5"/>
        <v>1</v>
      </c>
      <c r="F59" s="140">
        <f t="shared" si="5"/>
        <v>1</v>
      </c>
      <c r="G59" s="140">
        <f t="shared" si="5"/>
        <v>14</v>
      </c>
      <c r="H59" s="140">
        <f t="shared" si="5"/>
        <v>15</v>
      </c>
      <c r="I59" s="140">
        <f t="shared" si="5"/>
        <v>33</v>
      </c>
      <c r="J59" s="140">
        <f t="shared" si="5"/>
        <v>34</v>
      </c>
      <c r="K59" s="140">
        <f t="shared" si="5"/>
        <v>6</v>
      </c>
      <c r="L59" s="140">
        <f t="shared" si="5"/>
        <v>6</v>
      </c>
      <c r="M59" s="140">
        <f t="shared" si="5"/>
        <v>153</v>
      </c>
      <c r="N59" s="140">
        <f t="shared" si="5"/>
        <v>158</v>
      </c>
      <c r="O59" s="140">
        <f t="shared" si="5"/>
        <v>15</v>
      </c>
      <c r="P59" s="140">
        <f t="shared" si="5"/>
        <v>15</v>
      </c>
      <c r="Q59" s="140">
        <f t="shared" si="5"/>
        <v>3</v>
      </c>
      <c r="R59" s="140">
        <f t="shared" si="5"/>
        <v>3</v>
      </c>
      <c r="S59" s="140">
        <f t="shared" si="5"/>
        <v>7</v>
      </c>
      <c r="T59" s="140">
        <f t="shared" si="5"/>
        <v>7</v>
      </c>
      <c r="U59" s="140">
        <f t="shared" si="5"/>
        <v>0</v>
      </c>
      <c r="V59" s="140">
        <f t="shared" si="5"/>
        <v>0</v>
      </c>
      <c r="W59" s="140">
        <f t="shared" si="5"/>
        <v>39</v>
      </c>
      <c r="X59" s="140">
        <f t="shared" si="5"/>
        <v>39</v>
      </c>
      <c r="Y59" s="140">
        <f t="shared" si="5"/>
        <v>39</v>
      </c>
      <c r="Z59" s="140">
        <f t="shared" si="5"/>
        <v>40</v>
      </c>
      <c r="AA59" s="140">
        <f t="shared" si="5"/>
        <v>32</v>
      </c>
      <c r="AB59" s="140">
        <f t="shared" si="5"/>
        <v>32</v>
      </c>
      <c r="AC59" s="140">
        <f t="shared" si="5"/>
        <v>27</v>
      </c>
      <c r="AD59" s="140">
        <f t="shared" si="5"/>
        <v>27</v>
      </c>
      <c r="AE59" s="140">
        <f t="shared" si="5"/>
        <v>31</v>
      </c>
      <c r="AF59" s="140">
        <f t="shared" si="5"/>
        <v>31</v>
      </c>
      <c r="AG59" s="140">
        <f t="shared" si="5"/>
        <v>18</v>
      </c>
      <c r="AH59" s="140">
        <f t="shared" si="5"/>
        <v>18</v>
      </c>
      <c r="AI59" s="140">
        <f t="shared" si="5"/>
        <v>18</v>
      </c>
      <c r="AJ59" s="140">
        <f t="shared" si="5"/>
        <v>18</v>
      </c>
    </row>
  </sheetData>
  <mergeCells count="25">
    <mergeCell ref="C6:F6"/>
    <mergeCell ref="AA6:AB7"/>
    <mergeCell ref="AC6:AD7"/>
    <mergeCell ref="AE6:AF7"/>
    <mergeCell ref="K7:L7"/>
    <mergeCell ref="M7:N7"/>
    <mergeCell ref="O7:P7"/>
    <mergeCell ref="Q7:R7"/>
    <mergeCell ref="C7:D7"/>
    <mergeCell ref="A3:AI3"/>
    <mergeCell ref="E7:F7"/>
    <mergeCell ref="W5:AJ5"/>
    <mergeCell ref="G6:H7"/>
    <mergeCell ref="AE1:AI1"/>
    <mergeCell ref="A5:A8"/>
    <mergeCell ref="B5:B8"/>
    <mergeCell ref="C5:V5"/>
    <mergeCell ref="K6:V6"/>
    <mergeCell ref="AG6:AH7"/>
    <mergeCell ref="AI6:AJ7"/>
    <mergeCell ref="I6:J7"/>
    <mergeCell ref="S7:T7"/>
    <mergeCell ref="U7:V7"/>
    <mergeCell ref="W6:X7"/>
    <mergeCell ref="Y6:Z7"/>
  </mergeCells>
  <pageMargins left="0" right="0" top="0" bottom="0" header="0.31496062992125984" footer="0.31496062992125984"/>
  <pageSetup paperSize="9" scale="3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DF101"/>
  <sheetViews>
    <sheetView tabSelected="1" zoomScale="89" zoomScaleNormal="89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M68" sqref="M68"/>
    </sheetView>
  </sheetViews>
  <sheetFormatPr defaultColWidth="9.140625" defaultRowHeight="15" x14ac:dyDescent="0.25"/>
  <cols>
    <col min="1" max="1" width="4.5703125" style="17" customWidth="1"/>
    <col min="2" max="2" width="44.5703125" style="17" customWidth="1"/>
    <col min="3" max="3" width="8.140625" style="17" customWidth="1"/>
    <col min="4" max="4" width="6.85546875" style="17" customWidth="1"/>
    <col min="5" max="5" width="7.5703125" style="17" customWidth="1"/>
    <col min="6" max="6" width="8.5703125" style="17" customWidth="1"/>
    <col min="7" max="10" width="5.140625" style="17" customWidth="1"/>
    <col min="11" max="11" width="5.5703125" style="17" customWidth="1"/>
    <col min="12" max="12" width="6" style="17" customWidth="1"/>
    <col min="13" max="13" width="6.140625" style="17" customWidth="1"/>
    <col min="14" max="14" width="5.5703125" style="17" customWidth="1"/>
    <col min="15" max="18" width="5.42578125" style="17" customWidth="1"/>
    <col min="19" max="30" width="5" style="17" customWidth="1"/>
    <col min="31" max="110" width="5.140625" style="17" customWidth="1"/>
    <col min="111" max="16384" width="9.140625" style="17"/>
  </cols>
  <sheetData>
    <row r="1" spans="1:110" x14ac:dyDescent="0.25">
      <c r="H1" s="375" t="s">
        <v>160</v>
      </c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50"/>
    </row>
    <row r="3" spans="1:110" s="16" customFormat="1" ht="35.25" customHeight="1" x14ac:dyDescent="0.3">
      <c r="B3" s="376" t="s">
        <v>86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6"/>
    </row>
    <row r="4" spans="1:110" ht="15" customHeight="1" x14ac:dyDescent="0.25">
      <c r="A4" s="380" t="s">
        <v>28</v>
      </c>
      <c r="B4" s="377" t="s">
        <v>42</v>
      </c>
      <c r="C4" s="383" t="s">
        <v>52</v>
      </c>
      <c r="D4" s="383"/>
      <c r="E4" s="384" t="s">
        <v>43</v>
      </c>
      <c r="F4" s="385"/>
      <c r="G4" s="392" t="s">
        <v>11</v>
      </c>
      <c r="H4" s="393"/>
      <c r="I4" s="393"/>
      <c r="J4" s="393"/>
      <c r="K4" s="393"/>
      <c r="L4" s="393"/>
      <c r="M4" s="393"/>
      <c r="N4" s="394"/>
      <c r="O4" s="409" t="s">
        <v>41</v>
      </c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10"/>
      <c r="AM4" s="410"/>
      <c r="AN4" s="410"/>
      <c r="AO4" s="410"/>
      <c r="AP4" s="410"/>
      <c r="AQ4" s="410"/>
      <c r="AR4" s="410"/>
      <c r="AS4" s="410"/>
      <c r="AT4" s="410"/>
      <c r="AU4" s="410"/>
      <c r="AV4" s="410"/>
      <c r="AW4" s="410"/>
      <c r="AX4" s="410"/>
      <c r="AY4" s="410"/>
      <c r="AZ4" s="410"/>
      <c r="BA4" s="410"/>
      <c r="BB4" s="410"/>
      <c r="BC4" s="410"/>
      <c r="BD4" s="410"/>
      <c r="BE4" s="410"/>
      <c r="BF4" s="410"/>
      <c r="BG4" s="410"/>
      <c r="BH4" s="410"/>
      <c r="BI4" s="410"/>
      <c r="BJ4" s="410"/>
      <c r="BK4" s="410"/>
      <c r="BL4" s="410"/>
      <c r="BM4" s="410"/>
      <c r="BN4" s="410"/>
      <c r="BO4" s="410"/>
      <c r="BP4" s="410"/>
      <c r="BQ4" s="410"/>
      <c r="BR4" s="410"/>
      <c r="BS4" s="410"/>
      <c r="BT4" s="410"/>
      <c r="BU4" s="410"/>
      <c r="BV4" s="410"/>
      <c r="BW4" s="410"/>
      <c r="BX4" s="410"/>
      <c r="BY4" s="410"/>
      <c r="BZ4" s="410"/>
      <c r="CA4" s="410"/>
      <c r="CB4" s="410"/>
      <c r="CC4" s="410"/>
      <c r="CD4" s="410"/>
      <c r="CE4" s="410"/>
      <c r="CF4" s="410"/>
      <c r="CG4" s="410"/>
      <c r="CH4" s="410"/>
      <c r="CI4" s="410"/>
      <c r="CJ4" s="410"/>
      <c r="CK4" s="410"/>
      <c r="CL4" s="410"/>
      <c r="CM4" s="410"/>
      <c r="CN4" s="410"/>
      <c r="CO4" s="410"/>
      <c r="CP4" s="410"/>
      <c r="CQ4" s="410"/>
      <c r="CR4" s="410"/>
      <c r="CS4" s="410"/>
      <c r="CT4" s="410"/>
      <c r="CU4" s="410"/>
      <c r="CV4" s="410"/>
      <c r="CW4" s="410"/>
      <c r="CX4" s="410"/>
      <c r="CY4" s="410"/>
      <c r="CZ4" s="410"/>
      <c r="DA4" s="410"/>
      <c r="DB4" s="410"/>
      <c r="DC4" s="410"/>
      <c r="DD4" s="410"/>
      <c r="DE4" s="410"/>
      <c r="DF4" s="411"/>
    </row>
    <row r="5" spans="1:110" s="7" customFormat="1" ht="13.5" customHeight="1" x14ac:dyDescent="0.25">
      <c r="A5" s="381"/>
      <c r="B5" s="378"/>
      <c r="C5" s="383"/>
      <c r="D5" s="383"/>
      <c r="E5" s="386"/>
      <c r="F5" s="387"/>
      <c r="G5" s="395"/>
      <c r="H5" s="396"/>
      <c r="I5" s="396"/>
      <c r="J5" s="396"/>
      <c r="K5" s="396"/>
      <c r="L5" s="396"/>
      <c r="M5" s="396"/>
      <c r="N5" s="397"/>
      <c r="O5" s="408" t="s">
        <v>44</v>
      </c>
      <c r="P5" s="408"/>
      <c r="Q5" s="408"/>
      <c r="R5" s="408"/>
      <c r="S5" s="408"/>
      <c r="T5" s="408"/>
      <c r="U5" s="408"/>
      <c r="V5" s="408"/>
      <c r="W5" s="417" t="s">
        <v>37</v>
      </c>
      <c r="X5" s="418"/>
      <c r="Y5" s="418"/>
      <c r="Z5" s="418"/>
      <c r="AA5" s="418"/>
      <c r="AB5" s="418"/>
      <c r="AC5" s="418"/>
      <c r="AD5" s="419"/>
      <c r="AE5" s="417" t="s">
        <v>38</v>
      </c>
      <c r="AF5" s="418"/>
      <c r="AG5" s="418"/>
      <c r="AH5" s="418"/>
      <c r="AI5" s="418"/>
      <c r="AJ5" s="418"/>
      <c r="AK5" s="418"/>
      <c r="AL5" s="419"/>
      <c r="AM5" s="417" t="s">
        <v>31</v>
      </c>
      <c r="AN5" s="418"/>
      <c r="AO5" s="418"/>
      <c r="AP5" s="418"/>
      <c r="AQ5" s="418"/>
      <c r="AR5" s="418"/>
      <c r="AS5" s="418"/>
      <c r="AT5" s="419"/>
      <c r="AU5" s="417" t="s">
        <v>32</v>
      </c>
      <c r="AV5" s="418"/>
      <c r="AW5" s="418"/>
      <c r="AX5" s="418"/>
      <c r="AY5" s="418"/>
      <c r="AZ5" s="418"/>
      <c r="BA5" s="418"/>
      <c r="BB5" s="419"/>
      <c r="BC5" s="420" t="s">
        <v>33</v>
      </c>
      <c r="BD5" s="421"/>
      <c r="BE5" s="421"/>
      <c r="BF5" s="421"/>
      <c r="BG5" s="421"/>
      <c r="BH5" s="421"/>
      <c r="BI5" s="421"/>
      <c r="BJ5" s="422"/>
      <c r="BK5" s="420" t="s">
        <v>34</v>
      </c>
      <c r="BL5" s="421"/>
      <c r="BM5" s="421"/>
      <c r="BN5" s="421"/>
      <c r="BO5" s="421"/>
      <c r="BP5" s="421"/>
      <c r="BQ5" s="421"/>
      <c r="BR5" s="422"/>
      <c r="BS5" s="420" t="s">
        <v>45</v>
      </c>
      <c r="BT5" s="421"/>
      <c r="BU5" s="421"/>
      <c r="BV5" s="421"/>
      <c r="BW5" s="421"/>
      <c r="BX5" s="421"/>
      <c r="BY5" s="421"/>
      <c r="BZ5" s="422"/>
      <c r="CA5" s="420" t="s">
        <v>46</v>
      </c>
      <c r="CB5" s="421"/>
      <c r="CC5" s="421"/>
      <c r="CD5" s="421"/>
      <c r="CE5" s="421"/>
      <c r="CF5" s="421"/>
      <c r="CG5" s="421"/>
      <c r="CH5" s="422"/>
      <c r="CI5" s="420" t="s">
        <v>35</v>
      </c>
      <c r="CJ5" s="421"/>
      <c r="CK5" s="421"/>
      <c r="CL5" s="421"/>
      <c r="CM5" s="421"/>
      <c r="CN5" s="421"/>
      <c r="CO5" s="421"/>
      <c r="CP5" s="422"/>
      <c r="CQ5" s="420" t="s">
        <v>36</v>
      </c>
      <c r="CR5" s="421"/>
      <c r="CS5" s="421"/>
      <c r="CT5" s="421"/>
      <c r="CU5" s="421"/>
      <c r="CV5" s="421"/>
      <c r="CW5" s="421"/>
      <c r="CX5" s="422"/>
      <c r="CY5" s="420" t="s">
        <v>47</v>
      </c>
      <c r="CZ5" s="421"/>
      <c r="DA5" s="421"/>
      <c r="DB5" s="421"/>
      <c r="DC5" s="421"/>
      <c r="DD5" s="421"/>
      <c r="DE5" s="421"/>
      <c r="DF5" s="422"/>
    </row>
    <row r="6" spans="1:110" s="8" customFormat="1" ht="36.75" customHeight="1" x14ac:dyDescent="0.25">
      <c r="A6" s="381"/>
      <c r="B6" s="378"/>
      <c r="C6" s="383"/>
      <c r="D6" s="383"/>
      <c r="E6" s="386"/>
      <c r="F6" s="387"/>
      <c r="G6" s="391" t="s">
        <v>48</v>
      </c>
      <c r="H6" s="391"/>
      <c r="I6" s="391"/>
      <c r="J6" s="391"/>
      <c r="K6" s="398" t="s">
        <v>49</v>
      </c>
      <c r="L6" s="399"/>
      <c r="M6" s="399"/>
      <c r="N6" s="400"/>
      <c r="O6" s="405" t="s">
        <v>48</v>
      </c>
      <c r="P6" s="406"/>
      <c r="Q6" s="406"/>
      <c r="R6" s="407"/>
      <c r="S6" s="414" t="s">
        <v>49</v>
      </c>
      <c r="T6" s="415"/>
      <c r="U6" s="415"/>
      <c r="V6" s="416"/>
      <c r="W6" s="405" t="s">
        <v>48</v>
      </c>
      <c r="X6" s="406"/>
      <c r="Y6" s="406"/>
      <c r="Z6" s="407"/>
      <c r="AA6" s="414" t="s">
        <v>49</v>
      </c>
      <c r="AB6" s="415"/>
      <c r="AC6" s="415"/>
      <c r="AD6" s="416"/>
      <c r="AE6" s="405" t="s">
        <v>48</v>
      </c>
      <c r="AF6" s="406"/>
      <c r="AG6" s="406"/>
      <c r="AH6" s="407"/>
      <c r="AI6" s="414" t="s">
        <v>49</v>
      </c>
      <c r="AJ6" s="415"/>
      <c r="AK6" s="415"/>
      <c r="AL6" s="416"/>
      <c r="AM6" s="405" t="s">
        <v>48</v>
      </c>
      <c r="AN6" s="406"/>
      <c r="AO6" s="406"/>
      <c r="AP6" s="407"/>
      <c r="AQ6" s="414" t="s">
        <v>49</v>
      </c>
      <c r="AR6" s="415"/>
      <c r="AS6" s="415"/>
      <c r="AT6" s="416"/>
      <c r="AU6" s="405" t="s">
        <v>48</v>
      </c>
      <c r="AV6" s="406"/>
      <c r="AW6" s="406"/>
      <c r="AX6" s="407"/>
      <c r="AY6" s="414" t="s">
        <v>49</v>
      </c>
      <c r="AZ6" s="415"/>
      <c r="BA6" s="415"/>
      <c r="BB6" s="416"/>
      <c r="BC6" s="405" t="s">
        <v>48</v>
      </c>
      <c r="BD6" s="406"/>
      <c r="BE6" s="406"/>
      <c r="BF6" s="407"/>
      <c r="BG6" s="414" t="s">
        <v>49</v>
      </c>
      <c r="BH6" s="415"/>
      <c r="BI6" s="415"/>
      <c r="BJ6" s="416"/>
      <c r="BK6" s="405" t="s">
        <v>48</v>
      </c>
      <c r="BL6" s="406"/>
      <c r="BM6" s="406"/>
      <c r="BN6" s="407"/>
      <c r="BO6" s="414" t="s">
        <v>49</v>
      </c>
      <c r="BP6" s="415"/>
      <c r="BQ6" s="415"/>
      <c r="BR6" s="416"/>
      <c r="BS6" s="405" t="s">
        <v>48</v>
      </c>
      <c r="BT6" s="406"/>
      <c r="BU6" s="406"/>
      <c r="BV6" s="407"/>
      <c r="BW6" s="414" t="s">
        <v>49</v>
      </c>
      <c r="BX6" s="415"/>
      <c r="BY6" s="415"/>
      <c r="BZ6" s="416"/>
      <c r="CA6" s="405" t="s">
        <v>48</v>
      </c>
      <c r="CB6" s="406"/>
      <c r="CC6" s="406"/>
      <c r="CD6" s="407"/>
      <c r="CE6" s="414" t="s">
        <v>49</v>
      </c>
      <c r="CF6" s="415"/>
      <c r="CG6" s="415"/>
      <c r="CH6" s="416"/>
      <c r="CI6" s="405" t="s">
        <v>48</v>
      </c>
      <c r="CJ6" s="406"/>
      <c r="CK6" s="406"/>
      <c r="CL6" s="407"/>
      <c r="CM6" s="414" t="s">
        <v>49</v>
      </c>
      <c r="CN6" s="415"/>
      <c r="CO6" s="415"/>
      <c r="CP6" s="416"/>
      <c r="CQ6" s="405" t="s">
        <v>48</v>
      </c>
      <c r="CR6" s="406"/>
      <c r="CS6" s="406"/>
      <c r="CT6" s="407"/>
      <c r="CU6" s="414" t="s">
        <v>49</v>
      </c>
      <c r="CV6" s="415"/>
      <c r="CW6" s="415"/>
      <c r="CX6" s="416"/>
      <c r="CY6" s="405" t="s">
        <v>48</v>
      </c>
      <c r="CZ6" s="406"/>
      <c r="DA6" s="406"/>
      <c r="DB6" s="407"/>
      <c r="DC6" s="414" t="s">
        <v>49</v>
      </c>
      <c r="DD6" s="415"/>
      <c r="DE6" s="415"/>
      <c r="DF6" s="416"/>
    </row>
    <row r="7" spans="1:110" s="10" customFormat="1" ht="15" customHeight="1" x14ac:dyDescent="0.2">
      <c r="A7" s="381"/>
      <c r="B7" s="378"/>
      <c r="C7" s="383"/>
      <c r="D7" s="383"/>
      <c r="E7" s="388"/>
      <c r="F7" s="389"/>
      <c r="G7" s="390" t="s">
        <v>50</v>
      </c>
      <c r="H7" s="390"/>
      <c r="I7" s="390" t="s">
        <v>51</v>
      </c>
      <c r="J7" s="390"/>
      <c r="K7" s="401" t="s">
        <v>50</v>
      </c>
      <c r="L7" s="402"/>
      <c r="M7" s="401" t="s">
        <v>51</v>
      </c>
      <c r="N7" s="402"/>
      <c r="O7" s="403" t="s">
        <v>50</v>
      </c>
      <c r="P7" s="404"/>
      <c r="Q7" s="403" t="s">
        <v>51</v>
      </c>
      <c r="R7" s="404"/>
      <c r="S7" s="412" t="s">
        <v>50</v>
      </c>
      <c r="T7" s="413"/>
      <c r="U7" s="412" t="s">
        <v>51</v>
      </c>
      <c r="V7" s="413"/>
      <c r="W7" s="403" t="s">
        <v>50</v>
      </c>
      <c r="X7" s="404"/>
      <c r="Y7" s="403" t="s">
        <v>51</v>
      </c>
      <c r="Z7" s="404"/>
      <c r="AA7" s="412" t="s">
        <v>50</v>
      </c>
      <c r="AB7" s="413"/>
      <c r="AC7" s="412" t="s">
        <v>51</v>
      </c>
      <c r="AD7" s="413"/>
      <c r="AE7" s="403" t="s">
        <v>50</v>
      </c>
      <c r="AF7" s="404"/>
      <c r="AG7" s="403" t="s">
        <v>51</v>
      </c>
      <c r="AH7" s="404"/>
      <c r="AI7" s="412" t="s">
        <v>50</v>
      </c>
      <c r="AJ7" s="413"/>
      <c r="AK7" s="412" t="s">
        <v>51</v>
      </c>
      <c r="AL7" s="413"/>
      <c r="AM7" s="403" t="s">
        <v>50</v>
      </c>
      <c r="AN7" s="404"/>
      <c r="AO7" s="49"/>
      <c r="AP7" s="9" t="s">
        <v>51</v>
      </c>
      <c r="AQ7" s="412" t="s">
        <v>50</v>
      </c>
      <c r="AR7" s="413"/>
      <c r="AS7" s="412" t="s">
        <v>51</v>
      </c>
      <c r="AT7" s="413"/>
      <c r="AU7" s="403" t="s">
        <v>50</v>
      </c>
      <c r="AV7" s="404"/>
      <c r="AW7" s="403" t="s">
        <v>51</v>
      </c>
      <c r="AX7" s="404"/>
      <c r="AY7" s="412" t="s">
        <v>50</v>
      </c>
      <c r="AZ7" s="413"/>
      <c r="BA7" s="412" t="s">
        <v>51</v>
      </c>
      <c r="BB7" s="413"/>
      <c r="BC7" s="403" t="s">
        <v>50</v>
      </c>
      <c r="BD7" s="404"/>
      <c r="BE7" s="403" t="s">
        <v>51</v>
      </c>
      <c r="BF7" s="404"/>
      <c r="BG7" s="412" t="s">
        <v>50</v>
      </c>
      <c r="BH7" s="413"/>
      <c r="BI7" s="412" t="s">
        <v>51</v>
      </c>
      <c r="BJ7" s="413"/>
      <c r="BK7" s="403" t="s">
        <v>50</v>
      </c>
      <c r="BL7" s="404"/>
      <c r="BM7" s="403" t="s">
        <v>51</v>
      </c>
      <c r="BN7" s="404"/>
      <c r="BO7" s="412" t="s">
        <v>50</v>
      </c>
      <c r="BP7" s="413"/>
      <c r="BQ7" s="412" t="s">
        <v>51</v>
      </c>
      <c r="BR7" s="413"/>
      <c r="BS7" s="403" t="s">
        <v>50</v>
      </c>
      <c r="BT7" s="404"/>
      <c r="BU7" s="403" t="s">
        <v>51</v>
      </c>
      <c r="BV7" s="404"/>
      <c r="BW7" s="412" t="s">
        <v>50</v>
      </c>
      <c r="BX7" s="413"/>
      <c r="BY7" s="412" t="s">
        <v>51</v>
      </c>
      <c r="BZ7" s="413"/>
      <c r="CA7" s="403" t="s">
        <v>50</v>
      </c>
      <c r="CB7" s="404"/>
      <c r="CC7" s="403" t="s">
        <v>51</v>
      </c>
      <c r="CD7" s="404"/>
      <c r="CE7" s="412" t="s">
        <v>50</v>
      </c>
      <c r="CF7" s="413"/>
      <c r="CG7" s="412" t="s">
        <v>51</v>
      </c>
      <c r="CH7" s="413"/>
      <c r="CI7" s="403" t="s">
        <v>50</v>
      </c>
      <c r="CJ7" s="404"/>
      <c r="CK7" s="403" t="s">
        <v>51</v>
      </c>
      <c r="CL7" s="404"/>
      <c r="CM7" s="412" t="s">
        <v>50</v>
      </c>
      <c r="CN7" s="413"/>
      <c r="CO7" s="412" t="s">
        <v>51</v>
      </c>
      <c r="CP7" s="413"/>
      <c r="CQ7" s="403" t="s">
        <v>50</v>
      </c>
      <c r="CR7" s="404"/>
      <c r="CS7" s="403" t="s">
        <v>51</v>
      </c>
      <c r="CT7" s="404"/>
      <c r="CU7" s="412" t="s">
        <v>50</v>
      </c>
      <c r="CV7" s="413"/>
      <c r="CW7" s="412" t="s">
        <v>51</v>
      </c>
      <c r="CX7" s="413"/>
      <c r="CY7" s="403" t="s">
        <v>50</v>
      </c>
      <c r="CZ7" s="404"/>
      <c r="DA7" s="403" t="s">
        <v>51</v>
      </c>
      <c r="DB7" s="404"/>
      <c r="DC7" s="412" t="s">
        <v>50</v>
      </c>
      <c r="DD7" s="413"/>
      <c r="DE7" s="412" t="s">
        <v>51</v>
      </c>
      <c r="DF7" s="413"/>
    </row>
    <row r="8" spans="1:110" s="10" customFormat="1" ht="12.75" x14ac:dyDescent="0.2">
      <c r="A8" s="382"/>
      <c r="B8" s="379"/>
      <c r="C8" s="32">
        <v>2020</v>
      </c>
      <c r="D8" s="33">
        <v>2021</v>
      </c>
      <c r="E8" s="32">
        <v>2020</v>
      </c>
      <c r="F8" s="33">
        <v>2021</v>
      </c>
      <c r="G8" s="119">
        <v>2020</v>
      </c>
      <c r="H8" s="120">
        <v>2021</v>
      </c>
      <c r="I8" s="119">
        <v>2020</v>
      </c>
      <c r="J8" s="120">
        <v>2021</v>
      </c>
      <c r="K8" s="119">
        <v>2020</v>
      </c>
      <c r="L8" s="120">
        <v>2021</v>
      </c>
      <c r="M8" s="119">
        <v>2020</v>
      </c>
      <c r="N8" s="120">
        <v>2021</v>
      </c>
      <c r="O8" s="32">
        <v>2020</v>
      </c>
      <c r="P8" s="33">
        <v>2021</v>
      </c>
      <c r="Q8" s="32">
        <v>2020</v>
      </c>
      <c r="R8" s="33">
        <v>2021</v>
      </c>
      <c r="S8" s="32">
        <v>2020</v>
      </c>
      <c r="T8" s="33">
        <v>2021</v>
      </c>
      <c r="U8" s="32">
        <v>2020</v>
      </c>
      <c r="V8" s="33">
        <v>2021</v>
      </c>
      <c r="W8" s="32">
        <v>2020</v>
      </c>
      <c r="X8" s="33">
        <v>2021</v>
      </c>
      <c r="Y8" s="32">
        <v>2020</v>
      </c>
      <c r="Z8" s="33">
        <v>2021</v>
      </c>
      <c r="AA8" s="32">
        <v>2020</v>
      </c>
      <c r="AB8" s="33">
        <v>2021</v>
      </c>
      <c r="AC8" s="32">
        <v>2020</v>
      </c>
      <c r="AD8" s="33">
        <v>2021</v>
      </c>
      <c r="AE8" s="32">
        <v>2020</v>
      </c>
      <c r="AF8" s="33">
        <v>2021</v>
      </c>
      <c r="AG8" s="32">
        <v>2020</v>
      </c>
      <c r="AH8" s="33">
        <v>2021</v>
      </c>
      <c r="AI8" s="32">
        <v>2020</v>
      </c>
      <c r="AJ8" s="33">
        <v>2021</v>
      </c>
      <c r="AK8" s="32">
        <v>2020</v>
      </c>
      <c r="AL8" s="33">
        <v>2021</v>
      </c>
      <c r="AM8" s="32">
        <v>2020</v>
      </c>
      <c r="AN8" s="33">
        <v>2021</v>
      </c>
      <c r="AO8" s="32">
        <v>2020</v>
      </c>
      <c r="AP8" s="33">
        <v>2021</v>
      </c>
      <c r="AQ8" s="32">
        <v>2020</v>
      </c>
      <c r="AR8" s="33">
        <v>2021</v>
      </c>
      <c r="AS8" s="32">
        <v>2020</v>
      </c>
      <c r="AT8" s="33">
        <v>2021</v>
      </c>
      <c r="AU8" s="32">
        <v>2020</v>
      </c>
      <c r="AV8" s="33">
        <v>2021</v>
      </c>
      <c r="AW8" s="32">
        <v>2020</v>
      </c>
      <c r="AX8" s="33">
        <v>2021</v>
      </c>
      <c r="AY8" s="32">
        <v>2020</v>
      </c>
      <c r="AZ8" s="33">
        <v>2021</v>
      </c>
      <c r="BA8" s="32">
        <v>2020</v>
      </c>
      <c r="BB8" s="33">
        <v>2021</v>
      </c>
      <c r="BC8" s="32">
        <v>2020</v>
      </c>
      <c r="BD8" s="33">
        <v>2021</v>
      </c>
      <c r="BE8" s="32">
        <v>2020</v>
      </c>
      <c r="BF8" s="33">
        <v>2021</v>
      </c>
      <c r="BG8" s="32">
        <v>2020</v>
      </c>
      <c r="BH8" s="33">
        <v>2021</v>
      </c>
      <c r="BI8" s="32">
        <v>2020</v>
      </c>
      <c r="BJ8" s="33">
        <v>2021</v>
      </c>
      <c r="BK8" s="32">
        <v>2020</v>
      </c>
      <c r="BL8" s="33">
        <v>2021</v>
      </c>
      <c r="BM8" s="32">
        <v>2020</v>
      </c>
      <c r="BN8" s="33">
        <v>2021</v>
      </c>
      <c r="BO8" s="32">
        <v>2020</v>
      </c>
      <c r="BP8" s="33">
        <v>2021</v>
      </c>
      <c r="BQ8" s="32">
        <v>2020</v>
      </c>
      <c r="BR8" s="33">
        <v>2021</v>
      </c>
      <c r="BS8" s="32">
        <v>2020</v>
      </c>
      <c r="BT8" s="33">
        <v>2021</v>
      </c>
      <c r="BU8" s="32">
        <v>2020</v>
      </c>
      <c r="BV8" s="33">
        <v>2021</v>
      </c>
      <c r="BW8" s="32">
        <v>2020</v>
      </c>
      <c r="BX8" s="33">
        <v>2021</v>
      </c>
      <c r="BY8" s="32">
        <v>2020</v>
      </c>
      <c r="BZ8" s="33">
        <v>2021</v>
      </c>
      <c r="CA8" s="32">
        <v>2020</v>
      </c>
      <c r="CB8" s="33">
        <v>2021</v>
      </c>
      <c r="CC8" s="32">
        <v>2020</v>
      </c>
      <c r="CD8" s="33">
        <v>2021</v>
      </c>
      <c r="CE8" s="32">
        <v>2020</v>
      </c>
      <c r="CF8" s="33">
        <v>2021</v>
      </c>
      <c r="CG8" s="32">
        <v>2020</v>
      </c>
      <c r="CH8" s="33">
        <v>2021</v>
      </c>
      <c r="CI8" s="32">
        <v>2020</v>
      </c>
      <c r="CJ8" s="33">
        <v>2021</v>
      </c>
      <c r="CK8" s="32">
        <v>2020</v>
      </c>
      <c r="CL8" s="33">
        <v>2021</v>
      </c>
      <c r="CM8" s="32">
        <v>2020</v>
      </c>
      <c r="CN8" s="33">
        <v>2021</v>
      </c>
      <c r="CO8" s="32">
        <v>2020</v>
      </c>
      <c r="CP8" s="33">
        <v>2021</v>
      </c>
      <c r="CQ8" s="32">
        <v>2020</v>
      </c>
      <c r="CR8" s="33">
        <v>2021</v>
      </c>
      <c r="CS8" s="32">
        <v>2020</v>
      </c>
      <c r="CT8" s="33">
        <v>2021</v>
      </c>
      <c r="CU8" s="32">
        <v>2020</v>
      </c>
      <c r="CV8" s="33">
        <v>2021</v>
      </c>
      <c r="CW8" s="32">
        <v>2020</v>
      </c>
      <c r="CX8" s="33">
        <v>2021</v>
      </c>
      <c r="CY8" s="32">
        <v>2020</v>
      </c>
      <c r="CZ8" s="33">
        <v>2021</v>
      </c>
      <c r="DA8" s="32">
        <v>2020</v>
      </c>
      <c r="DB8" s="33">
        <v>2021</v>
      </c>
      <c r="DC8" s="32">
        <v>2020</v>
      </c>
      <c r="DD8" s="33">
        <v>2021</v>
      </c>
      <c r="DE8" s="32">
        <v>2020</v>
      </c>
      <c r="DF8" s="33">
        <v>2021</v>
      </c>
    </row>
    <row r="9" spans="1:110" s="35" customFormat="1" ht="11.25" x14ac:dyDescent="0.2">
      <c r="A9" s="34">
        <v>1</v>
      </c>
      <c r="B9" s="12">
        <v>2</v>
      </c>
      <c r="C9" s="12">
        <v>3</v>
      </c>
      <c r="D9" s="13">
        <v>4</v>
      </c>
      <c r="E9" s="13">
        <v>5</v>
      </c>
      <c r="F9" s="13">
        <v>6</v>
      </c>
      <c r="G9" s="121">
        <v>7</v>
      </c>
      <c r="H9" s="121">
        <v>8</v>
      </c>
      <c r="I9" s="121">
        <v>9</v>
      </c>
      <c r="J9" s="121">
        <v>10</v>
      </c>
      <c r="K9" s="121">
        <v>11</v>
      </c>
      <c r="L9" s="121">
        <v>12</v>
      </c>
      <c r="M9" s="121">
        <v>13</v>
      </c>
      <c r="N9" s="121">
        <v>14</v>
      </c>
      <c r="O9" s="13">
        <v>15</v>
      </c>
      <c r="P9" s="13">
        <v>16</v>
      </c>
      <c r="Q9" s="13">
        <v>17</v>
      </c>
      <c r="R9" s="13">
        <v>18</v>
      </c>
      <c r="S9" s="13">
        <v>19</v>
      </c>
      <c r="T9" s="13">
        <v>20</v>
      </c>
      <c r="U9" s="13">
        <v>21</v>
      </c>
      <c r="V9" s="13">
        <v>22</v>
      </c>
      <c r="W9" s="13">
        <v>23</v>
      </c>
      <c r="X9" s="13">
        <v>24</v>
      </c>
      <c r="Y9" s="13">
        <v>25</v>
      </c>
      <c r="Z9" s="13">
        <v>26</v>
      </c>
      <c r="AA9" s="13">
        <v>27</v>
      </c>
      <c r="AB9" s="13">
        <v>28</v>
      </c>
      <c r="AC9" s="13">
        <v>29</v>
      </c>
      <c r="AD9" s="13">
        <v>30</v>
      </c>
      <c r="AE9" s="13">
        <v>31</v>
      </c>
      <c r="AF9" s="13">
        <v>32</v>
      </c>
      <c r="AG9" s="13">
        <v>33</v>
      </c>
      <c r="AH9" s="13">
        <v>34</v>
      </c>
      <c r="AI9" s="13">
        <v>35</v>
      </c>
      <c r="AJ9" s="13">
        <v>36</v>
      </c>
      <c r="AK9" s="13">
        <v>37</v>
      </c>
      <c r="AL9" s="13">
        <v>38</v>
      </c>
      <c r="AM9" s="13">
        <v>39</v>
      </c>
      <c r="AN9" s="13">
        <v>40</v>
      </c>
      <c r="AO9" s="13">
        <v>41</v>
      </c>
      <c r="AP9" s="13">
        <v>42</v>
      </c>
      <c r="AQ9" s="13">
        <v>43</v>
      </c>
      <c r="AR9" s="13">
        <v>44</v>
      </c>
      <c r="AS9" s="13">
        <v>45</v>
      </c>
      <c r="AT9" s="13">
        <v>46</v>
      </c>
      <c r="AU9" s="13">
        <v>47</v>
      </c>
      <c r="AV9" s="13">
        <v>48</v>
      </c>
      <c r="AW9" s="13">
        <v>49</v>
      </c>
      <c r="AX9" s="13">
        <v>50</v>
      </c>
      <c r="AY9" s="13">
        <v>51</v>
      </c>
      <c r="AZ9" s="13">
        <v>52</v>
      </c>
      <c r="BA9" s="13">
        <v>53</v>
      </c>
      <c r="BB9" s="13">
        <v>54</v>
      </c>
      <c r="BC9" s="13">
        <v>55</v>
      </c>
      <c r="BD9" s="13">
        <v>56</v>
      </c>
      <c r="BE9" s="13">
        <v>57</v>
      </c>
      <c r="BF9" s="13">
        <v>58</v>
      </c>
      <c r="BG9" s="13">
        <v>59</v>
      </c>
      <c r="BH9" s="13">
        <v>60</v>
      </c>
      <c r="BI9" s="13">
        <v>61</v>
      </c>
      <c r="BJ9" s="13">
        <v>62</v>
      </c>
      <c r="BK9" s="13">
        <v>63</v>
      </c>
      <c r="BL9" s="13">
        <v>64</v>
      </c>
      <c r="BM9" s="13">
        <v>65</v>
      </c>
      <c r="BN9" s="13">
        <v>66</v>
      </c>
      <c r="BO9" s="13">
        <v>67</v>
      </c>
      <c r="BP9" s="13">
        <v>68</v>
      </c>
      <c r="BQ9" s="13">
        <v>69</v>
      </c>
      <c r="BR9" s="13">
        <v>70</v>
      </c>
      <c r="BS9" s="13">
        <v>71</v>
      </c>
      <c r="BT9" s="13">
        <v>72</v>
      </c>
      <c r="BU9" s="13">
        <v>73</v>
      </c>
      <c r="BV9" s="13">
        <v>74</v>
      </c>
      <c r="BW9" s="13">
        <v>75</v>
      </c>
      <c r="BX9" s="14">
        <v>76</v>
      </c>
      <c r="BY9" s="14">
        <v>77</v>
      </c>
      <c r="BZ9" s="13">
        <v>78</v>
      </c>
      <c r="CA9" s="13">
        <v>79</v>
      </c>
      <c r="CB9" s="13">
        <v>80</v>
      </c>
      <c r="CC9" s="13">
        <v>81</v>
      </c>
      <c r="CD9" s="13">
        <v>82</v>
      </c>
      <c r="CE9" s="13">
        <v>83</v>
      </c>
      <c r="CF9" s="6">
        <v>84</v>
      </c>
      <c r="CG9" s="6">
        <v>86</v>
      </c>
      <c r="CH9" s="6">
        <v>87</v>
      </c>
      <c r="CI9" s="6">
        <v>88</v>
      </c>
      <c r="CJ9" s="6">
        <v>89</v>
      </c>
      <c r="CK9" s="6">
        <v>90</v>
      </c>
      <c r="CL9" s="6">
        <v>91</v>
      </c>
      <c r="CM9" s="6">
        <v>92</v>
      </c>
      <c r="CN9" s="6">
        <v>93</v>
      </c>
      <c r="CO9" s="6">
        <v>94</v>
      </c>
      <c r="CP9" s="6">
        <v>95</v>
      </c>
      <c r="CQ9" s="6">
        <v>96</v>
      </c>
      <c r="CR9" s="6">
        <v>97</v>
      </c>
      <c r="CS9" s="6">
        <v>98</v>
      </c>
      <c r="CT9" s="6">
        <v>99</v>
      </c>
      <c r="CU9" s="6">
        <v>100</v>
      </c>
      <c r="CV9" s="6">
        <v>101</v>
      </c>
      <c r="CW9" s="6">
        <v>102</v>
      </c>
      <c r="CX9" s="6">
        <v>103</v>
      </c>
      <c r="CY9" s="6">
        <v>104</v>
      </c>
      <c r="CZ9" s="6">
        <v>105</v>
      </c>
      <c r="DA9" s="6">
        <v>106</v>
      </c>
      <c r="DB9" s="6">
        <v>107</v>
      </c>
      <c r="DC9" s="6">
        <v>108</v>
      </c>
      <c r="DD9" s="6">
        <v>109</v>
      </c>
      <c r="DE9" s="6">
        <v>110</v>
      </c>
      <c r="DF9" s="6">
        <v>111</v>
      </c>
    </row>
    <row r="10" spans="1:110" ht="17.25" customHeight="1" x14ac:dyDescent="0.25">
      <c r="A10" s="51">
        <v>1</v>
      </c>
      <c r="B10" s="170" t="s">
        <v>179</v>
      </c>
      <c r="C10" s="129">
        <v>20649</v>
      </c>
      <c r="D10" s="129">
        <v>25720</v>
      </c>
      <c r="E10" s="129">
        <v>20649</v>
      </c>
      <c r="F10" s="129">
        <v>25720</v>
      </c>
      <c r="G10" s="130">
        <f t="shared" ref="G10:N25" si="0">O10+W10+AE10+AM10+AU10+BC10+BK10+BS10+CA10+CI10+CQ10+CY10</f>
        <v>7</v>
      </c>
      <c r="H10" s="130">
        <f t="shared" si="0"/>
        <v>7</v>
      </c>
      <c r="I10" s="130">
        <f t="shared" si="0"/>
        <v>5</v>
      </c>
      <c r="J10" s="130">
        <f t="shared" si="0"/>
        <v>10</v>
      </c>
      <c r="K10" s="130">
        <f t="shared" si="0"/>
        <v>1</v>
      </c>
      <c r="L10" s="130">
        <f t="shared" si="0"/>
        <v>7</v>
      </c>
      <c r="M10" s="130">
        <f t="shared" si="0"/>
        <v>3</v>
      </c>
      <c r="N10" s="130">
        <f t="shared" si="0"/>
        <v>1</v>
      </c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>
        <v>1</v>
      </c>
      <c r="BD10" s="129">
        <v>1</v>
      </c>
      <c r="BE10" s="129"/>
      <c r="BF10" s="129">
        <v>2</v>
      </c>
      <c r="BG10" s="129"/>
      <c r="BH10" s="129">
        <v>1</v>
      </c>
      <c r="BI10" s="129"/>
      <c r="BJ10" s="129"/>
      <c r="BK10" s="129"/>
      <c r="BL10" s="129"/>
      <c r="BM10" s="129"/>
      <c r="BN10" s="129">
        <v>1</v>
      </c>
      <c r="BO10" s="129"/>
      <c r="BP10" s="129"/>
      <c r="BQ10" s="129"/>
      <c r="BR10" s="129"/>
      <c r="BS10" s="129"/>
      <c r="BT10" s="129"/>
      <c r="BU10" s="129"/>
      <c r="BV10" s="129"/>
      <c r="BW10" s="48"/>
      <c r="BX10" s="48"/>
      <c r="BY10" s="129"/>
      <c r="BZ10" s="129"/>
      <c r="CA10" s="129"/>
      <c r="CB10" s="129"/>
      <c r="CC10" s="129"/>
      <c r="CD10" s="129">
        <v>1</v>
      </c>
      <c r="CE10" s="46"/>
      <c r="CF10" s="46"/>
      <c r="CG10" s="46"/>
      <c r="CH10" s="46"/>
      <c r="CI10" s="46">
        <v>1</v>
      </c>
      <c r="CJ10" s="46">
        <v>2</v>
      </c>
      <c r="CK10" s="46"/>
      <c r="CL10" s="46">
        <v>1</v>
      </c>
      <c r="CM10" s="46">
        <v>1</v>
      </c>
      <c r="CN10" s="46">
        <v>2</v>
      </c>
      <c r="CO10" s="46"/>
      <c r="CP10" s="46"/>
      <c r="CQ10" s="46"/>
      <c r="CR10" s="46"/>
      <c r="CS10" s="46"/>
      <c r="CT10" s="46">
        <v>2</v>
      </c>
      <c r="CU10" s="46"/>
      <c r="CV10" s="46"/>
      <c r="CW10" s="46"/>
      <c r="CX10" s="46"/>
      <c r="CY10" s="46">
        <v>5</v>
      </c>
      <c r="CZ10" s="46">
        <v>4</v>
      </c>
      <c r="DA10" s="46">
        <v>5</v>
      </c>
      <c r="DB10" s="46">
        <v>3</v>
      </c>
      <c r="DC10" s="46"/>
      <c r="DD10" s="46">
        <v>4</v>
      </c>
      <c r="DE10" s="46">
        <v>3</v>
      </c>
      <c r="DF10" s="46">
        <v>1</v>
      </c>
    </row>
    <row r="11" spans="1:110" ht="30" x14ac:dyDescent="0.25">
      <c r="A11" s="43">
        <f>A10+1</f>
        <v>2</v>
      </c>
      <c r="B11" s="184" t="s">
        <v>180</v>
      </c>
      <c r="C11" s="158">
        <v>83817</v>
      </c>
      <c r="D11" s="158">
        <v>99269</v>
      </c>
      <c r="E11" s="158">
        <v>83817</v>
      </c>
      <c r="F11" s="158">
        <v>99269</v>
      </c>
      <c r="G11" s="130">
        <f t="shared" si="0"/>
        <v>4</v>
      </c>
      <c r="H11" s="130">
        <f t="shared" si="0"/>
        <v>7</v>
      </c>
      <c r="I11" s="130">
        <f t="shared" si="0"/>
        <v>7</v>
      </c>
      <c r="J11" s="130">
        <f t="shared" si="0"/>
        <v>4</v>
      </c>
      <c r="K11" s="130">
        <f t="shared" si="0"/>
        <v>1</v>
      </c>
      <c r="L11" s="130">
        <f t="shared" si="0"/>
        <v>1</v>
      </c>
      <c r="M11" s="130">
        <f t="shared" si="0"/>
        <v>3</v>
      </c>
      <c r="N11" s="130">
        <f t="shared" si="0"/>
        <v>1</v>
      </c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>
        <v>1</v>
      </c>
      <c r="AX11" s="158"/>
      <c r="AY11" s="158"/>
      <c r="AZ11" s="158"/>
      <c r="BA11" s="158"/>
      <c r="BB11" s="158"/>
      <c r="BC11" s="158">
        <v>2</v>
      </c>
      <c r="BD11" s="158"/>
      <c r="BE11" s="158"/>
      <c r="BF11" s="158">
        <v>1</v>
      </c>
      <c r="BG11" s="158"/>
      <c r="BH11" s="158"/>
      <c r="BI11" s="158"/>
      <c r="BJ11" s="158">
        <v>1</v>
      </c>
      <c r="BK11" s="158"/>
      <c r="BL11" s="158"/>
      <c r="BM11" s="158"/>
      <c r="BN11" s="158"/>
      <c r="BO11" s="158">
        <v>1</v>
      </c>
      <c r="BP11" s="158"/>
      <c r="BQ11" s="158"/>
      <c r="BR11" s="158"/>
      <c r="BS11" s="158"/>
      <c r="BT11" s="158"/>
      <c r="BU11" s="158">
        <v>1</v>
      </c>
      <c r="BV11" s="158"/>
      <c r="BW11" s="160"/>
      <c r="BX11" s="160"/>
      <c r="BY11" s="158">
        <v>1</v>
      </c>
      <c r="BZ11" s="158"/>
      <c r="CA11" s="158"/>
      <c r="CB11" s="158">
        <v>1</v>
      </c>
      <c r="CC11" s="158">
        <v>2</v>
      </c>
      <c r="CD11" s="158"/>
      <c r="CE11" s="178"/>
      <c r="CF11" s="178"/>
      <c r="CG11" s="178"/>
      <c r="CH11" s="178"/>
      <c r="CI11" s="178">
        <v>1</v>
      </c>
      <c r="CJ11" s="178"/>
      <c r="CK11" s="178"/>
      <c r="CL11" s="178">
        <v>1</v>
      </c>
      <c r="CM11" s="178"/>
      <c r="CN11" s="178"/>
      <c r="CO11" s="178"/>
      <c r="CP11" s="178"/>
      <c r="CQ11" s="178">
        <v>1</v>
      </c>
      <c r="CR11" s="178">
        <v>4</v>
      </c>
      <c r="CS11" s="178">
        <v>1</v>
      </c>
      <c r="CT11" s="178"/>
      <c r="CU11" s="178"/>
      <c r="CV11" s="178">
        <v>1</v>
      </c>
      <c r="CW11" s="178"/>
      <c r="CX11" s="178"/>
      <c r="CY11" s="178"/>
      <c r="CZ11" s="178">
        <v>2</v>
      </c>
      <c r="DA11" s="178">
        <v>2</v>
      </c>
      <c r="DB11" s="178">
        <v>2</v>
      </c>
      <c r="DC11" s="178"/>
      <c r="DD11" s="178"/>
      <c r="DE11" s="178">
        <v>2</v>
      </c>
      <c r="DF11" s="178"/>
    </row>
    <row r="12" spans="1:110" ht="30" x14ac:dyDescent="0.25">
      <c r="A12" s="43">
        <f t="shared" ref="A12:A22" si="1">A11+1</f>
        <v>3</v>
      </c>
      <c r="B12" s="184" t="s">
        <v>181</v>
      </c>
      <c r="C12" s="158">
        <v>27767</v>
      </c>
      <c r="D12" s="158">
        <v>32144</v>
      </c>
      <c r="E12" s="158">
        <v>27767</v>
      </c>
      <c r="F12" s="158">
        <v>32144</v>
      </c>
      <c r="G12" s="130">
        <f t="shared" si="0"/>
        <v>14</v>
      </c>
      <c r="H12" s="130">
        <f t="shared" si="0"/>
        <v>18</v>
      </c>
      <c r="I12" s="130">
        <f t="shared" si="0"/>
        <v>27</v>
      </c>
      <c r="J12" s="130">
        <f t="shared" si="0"/>
        <v>31</v>
      </c>
      <c r="K12" s="130">
        <f t="shared" si="0"/>
        <v>0</v>
      </c>
      <c r="L12" s="130">
        <f t="shared" si="0"/>
        <v>0</v>
      </c>
      <c r="M12" s="130">
        <f t="shared" si="0"/>
        <v>0</v>
      </c>
      <c r="N12" s="130">
        <f t="shared" si="0"/>
        <v>0</v>
      </c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>
        <v>1</v>
      </c>
      <c r="AI12" s="158"/>
      <c r="AJ12" s="158"/>
      <c r="AK12" s="158"/>
      <c r="AL12" s="158"/>
      <c r="AM12" s="158">
        <v>2</v>
      </c>
      <c r="AN12" s="158">
        <v>3</v>
      </c>
      <c r="AO12" s="158"/>
      <c r="AP12" s="158">
        <v>1</v>
      </c>
      <c r="AQ12" s="158"/>
      <c r="AR12" s="158"/>
      <c r="AS12" s="158"/>
      <c r="AT12" s="158"/>
      <c r="AU12" s="158">
        <v>1</v>
      </c>
      <c r="AV12" s="158">
        <v>2</v>
      </c>
      <c r="AW12" s="158">
        <v>2</v>
      </c>
      <c r="AX12" s="158">
        <v>4</v>
      </c>
      <c r="AY12" s="158"/>
      <c r="AZ12" s="158"/>
      <c r="BA12" s="158"/>
      <c r="BB12" s="158"/>
      <c r="BC12" s="158">
        <v>2</v>
      </c>
      <c r="BD12" s="158">
        <v>3</v>
      </c>
      <c r="BE12" s="158">
        <v>6</v>
      </c>
      <c r="BF12" s="158">
        <v>5</v>
      </c>
      <c r="BG12" s="158"/>
      <c r="BH12" s="158"/>
      <c r="BI12" s="158"/>
      <c r="BJ12" s="158"/>
      <c r="BK12" s="158">
        <v>2</v>
      </c>
      <c r="BL12" s="158">
        <v>2</v>
      </c>
      <c r="BM12" s="158">
        <v>4</v>
      </c>
      <c r="BN12" s="158">
        <v>4</v>
      </c>
      <c r="BO12" s="158"/>
      <c r="BP12" s="158"/>
      <c r="BQ12" s="158"/>
      <c r="BR12" s="158"/>
      <c r="BS12" s="158">
        <v>1</v>
      </c>
      <c r="BT12" s="158">
        <v>2</v>
      </c>
      <c r="BU12" s="158">
        <v>5</v>
      </c>
      <c r="BV12" s="158">
        <v>2</v>
      </c>
      <c r="BW12" s="160"/>
      <c r="BX12" s="160"/>
      <c r="BY12" s="158"/>
      <c r="BZ12" s="158"/>
      <c r="CA12" s="158">
        <v>1</v>
      </c>
      <c r="CB12" s="158">
        <v>1</v>
      </c>
      <c r="CC12" s="158">
        <v>1</v>
      </c>
      <c r="CD12" s="158">
        <v>3</v>
      </c>
      <c r="CE12" s="178"/>
      <c r="CF12" s="178"/>
      <c r="CG12" s="178"/>
      <c r="CH12" s="178"/>
      <c r="CI12" s="178">
        <v>1</v>
      </c>
      <c r="CJ12" s="178">
        <v>2</v>
      </c>
      <c r="CK12" s="178">
        <v>2</v>
      </c>
      <c r="CL12" s="178">
        <v>2</v>
      </c>
      <c r="CM12" s="178"/>
      <c r="CN12" s="178"/>
      <c r="CO12" s="178"/>
      <c r="CP12" s="178"/>
      <c r="CQ12" s="178">
        <v>2</v>
      </c>
      <c r="CR12" s="178">
        <v>1</v>
      </c>
      <c r="CS12" s="178">
        <v>3</v>
      </c>
      <c r="CT12" s="178">
        <v>3</v>
      </c>
      <c r="CU12" s="178"/>
      <c r="CV12" s="178"/>
      <c r="CW12" s="178"/>
      <c r="CX12" s="178"/>
      <c r="CY12" s="178">
        <v>2</v>
      </c>
      <c r="CZ12" s="178">
        <v>2</v>
      </c>
      <c r="DA12" s="178">
        <v>4</v>
      </c>
      <c r="DB12" s="178">
        <v>6</v>
      </c>
      <c r="DC12" s="178"/>
      <c r="DD12" s="178"/>
      <c r="DE12" s="178"/>
      <c r="DF12" s="137"/>
    </row>
    <row r="13" spans="1:110" ht="30" x14ac:dyDescent="0.25">
      <c r="A13" s="43">
        <f t="shared" si="1"/>
        <v>4</v>
      </c>
      <c r="B13" s="184" t="s">
        <v>182</v>
      </c>
      <c r="C13" s="158">
        <v>40214</v>
      </c>
      <c r="D13" s="158">
        <v>43104</v>
      </c>
      <c r="E13" s="158">
        <v>40214</v>
      </c>
      <c r="F13" s="158">
        <v>43104</v>
      </c>
      <c r="G13" s="130">
        <f t="shared" si="0"/>
        <v>5</v>
      </c>
      <c r="H13" s="130">
        <f t="shared" si="0"/>
        <v>5</v>
      </c>
      <c r="I13" s="130">
        <f t="shared" si="0"/>
        <v>3</v>
      </c>
      <c r="J13" s="130">
        <f t="shared" si="0"/>
        <v>6</v>
      </c>
      <c r="K13" s="130">
        <f t="shared" si="0"/>
        <v>2</v>
      </c>
      <c r="L13" s="130">
        <f t="shared" si="0"/>
        <v>2</v>
      </c>
      <c r="M13" s="130">
        <f t="shared" si="0"/>
        <v>1</v>
      </c>
      <c r="N13" s="130">
        <f t="shared" si="0"/>
        <v>1</v>
      </c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>
        <v>1</v>
      </c>
      <c r="AW13" s="158">
        <v>1</v>
      </c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>
        <v>2</v>
      </c>
      <c r="BU13" s="158">
        <v>1</v>
      </c>
      <c r="BV13" s="158">
        <v>1</v>
      </c>
      <c r="BW13" s="160">
        <v>1</v>
      </c>
      <c r="BX13" s="160"/>
      <c r="BY13" s="158"/>
      <c r="BZ13" s="158"/>
      <c r="CA13" s="158">
        <v>1</v>
      </c>
      <c r="CB13" s="158"/>
      <c r="CC13" s="158"/>
      <c r="CD13" s="158"/>
      <c r="CE13" s="178"/>
      <c r="CF13" s="178"/>
      <c r="CG13" s="178"/>
      <c r="CH13" s="178"/>
      <c r="CI13" s="178">
        <v>1</v>
      </c>
      <c r="CJ13" s="178"/>
      <c r="CK13" s="178"/>
      <c r="CL13" s="178">
        <v>2</v>
      </c>
      <c r="CM13" s="178"/>
      <c r="CN13" s="178">
        <v>1</v>
      </c>
      <c r="CO13" s="178"/>
      <c r="CP13" s="178"/>
      <c r="CQ13" s="178"/>
      <c r="CR13" s="178">
        <v>1</v>
      </c>
      <c r="CS13" s="178"/>
      <c r="CT13" s="178"/>
      <c r="CU13" s="178"/>
      <c r="CV13" s="178">
        <v>1</v>
      </c>
      <c r="CW13" s="178"/>
      <c r="CX13" s="178">
        <v>1</v>
      </c>
      <c r="CY13" s="178">
        <v>3</v>
      </c>
      <c r="CZ13" s="178">
        <v>1</v>
      </c>
      <c r="DA13" s="178">
        <v>1</v>
      </c>
      <c r="DB13" s="178">
        <v>3</v>
      </c>
      <c r="DC13" s="178">
        <v>1</v>
      </c>
      <c r="DD13" s="178"/>
      <c r="DE13" s="178">
        <v>1</v>
      </c>
      <c r="DF13" s="178"/>
    </row>
    <row r="14" spans="1:110" x14ac:dyDescent="0.25">
      <c r="A14" s="43">
        <f t="shared" si="1"/>
        <v>5</v>
      </c>
      <c r="B14" s="185" t="s">
        <v>183</v>
      </c>
      <c r="C14" s="158">
        <v>26107</v>
      </c>
      <c r="D14" s="158">
        <v>32826</v>
      </c>
      <c r="E14" s="158">
        <v>26107</v>
      </c>
      <c r="F14" s="158">
        <v>32826</v>
      </c>
      <c r="G14" s="130">
        <f t="shared" si="0"/>
        <v>0</v>
      </c>
      <c r="H14" s="130">
        <f t="shared" si="0"/>
        <v>0</v>
      </c>
      <c r="I14" s="130">
        <f t="shared" si="0"/>
        <v>0</v>
      </c>
      <c r="J14" s="130">
        <f t="shared" si="0"/>
        <v>0</v>
      </c>
      <c r="K14" s="130">
        <f t="shared" si="0"/>
        <v>0</v>
      </c>
      <c r="L14" s="130">
        <f t="shared" si="0"/>
        <v>0</v>
      </c>
      <c r="M14" s="130">
        <f t="shared" si="0"/>
        <v>0</v>
      </c>
      <c r="N14" s="130">
        <f t="shared" si="0"/>
        <v>0</v>
      </c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</row>
    <row r="15" spans="1:110" ht="30" x14ac:dyDescent="0.25">
      <c r="A15" s="43">
        <f t="shared" si="1"/>
        <v>6</v>
      </c>
      <c r="B15" s="184" t="s">
        <v>184</v>
      </c>
      <c r="C15" s="158">
        <v>50367</v>
      </c>
      <c r="D15" s="158">
        <v>53587</v>
      </c>
      <c r="E15" s="158">
        <v>50367</v>
      </c>
      <c r="F15" s="158">
        <v>53587</v>
      </c>
      <c r="G15" s="130">
        <f t="shared" si="0"/>
        <v>26</v>
      </c>
      <c r="H15" s="130">
        <f t="shared" si="0"/>
        <v>21</v>
      </c>
      <c r="I15" s="130">
        <f t="shared" si="0"/>
        <v>39</v>
      </c>
      <c r="J15" s="130">
        <f t="shared" si="0"/>
        <v>72</v>
      </c>
      <c r="K15" s="130">
        <f t="shared" si="0"/>
        <v>6</v>
      </c>
      <c r="L15" s="130">
        <f t="shared" si="0"/>
        <v>2</v>
      </c>
      <c r="M15" s="130">
        <f t="shared" si="0"/>
        <v>1</v>
      </c>
      <c r="N15" s="130">
        <f t="shared" si="0"/>
        <v>4</v>
      </c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>
        <v>1</v>
      </c>
      <c r="AG15" s="158">
        <v>4</v>
      </c>
      <c r="AH15" s="158">
        <v>1</v>
      </c>
      <c r="AI15" s="158"/>
      <c r="AJ15" s="158"/>
      <c r="AK15" s="158"/>
      <c r="AL15" s="158"/>
      <c r="AM15" s="158">
        <v>2</v>
      </c>
      <c r="AN15" s="158"/>
      <c r="AO15" s="158"/>
      <c r="AP15" s="158">
        <v>3</v>
      </c>
      <c r="AQ15" s="158"/>
      <c r="AR15" s="158"/>
      <c r="AS15" s="158"/>
      <c r="AT15" s="158"/>
      <c r="AU15" s="158">
        <v>3</v>
      </c>
      <c r="AV15" s="158">
        <v>3</v>
      </c>
      <c r="AW15" s="158"/>
      <c r="AX15" s="158">
        <v>1</v>
      </c>
      <c r="AY15" s="158"/>
      <c r="AZ15" s="158"/>
      <c r="BA15" s="158"/>
      <c r="BB15" s="158"/>
      <c r="BC15" s="158">
        <v>2</v>
      </c>
      <c r="BD15" s="158">
        <v>4</v>
      </c>
      <c r="BE15" s="158">
        <v>4</v>
      </c>
      <c r="BF15" s="158">
        <v>6</v>
      </c>
      <c r="BG15" s="158"/>
      <c r="BH15" s="158"/>
      <c r="BI15" s="158"/>
      <c r="BJ15" s="158"/>
      <c r="BK15" s="158">
        <v>2</v>
      </c>
      <c r="BL15" s="158">
        <v>2</v>
      </c>
      <c r="BM15" s="158">
        <v>3</v>
      </c>
      <c r="BN15" s="158">
        <v>10</v>
      </c>
      <c r="BO15" s="158"/>
      <c r="BP15" s="158"/>
      <c r="BQ15" s="158"/>
      <c r="BR15" s="158"/>
      <c r="BS15" s="158">
        <v>2</v>
      </c>
      <c r="BT15" s="158">
        <v>1</v>
      </c>
      <c r="BU15" s="158">
        <v>6</v>
      </c>
      <c r="BV15" s="158">
        <v>6</v>
      </c>
      <c r="BW15" s="160"/>
      <c r="BX15" s="160"/>
      <c r="BY15" s="158"/>
      <c r="BZ15" s="158"/>
      <c r="CA15" s="158">
        <v>3</v>
      </c>
      <c r="CB15" s="158">
        <v>2</v>
      </c>
      <c r="CC15" s="158">
        <v>6</v>
      </c>
      <c r="CD15" s="158">
        <v>5</v>
      </c>
      <c r="CE15" s="216">
        <v>1</v>
      </c>
      <c r="CF15" s="216"/>
      <c r="CG15" s="216"/>
      <c r="CH15" s="216">
        <v>1</v>
      </c>
      <c r="CI15" s="216"/>
      <c r="CJ15" s="216">
        <v>1</v>
      </c>
      <c r="CK15" s="216">
        <v>6</v>
      </c>
      <c r="CL15" s="216">
        <v>5</v>
      </c>
      <c r="CM15" s="216"/>
      <c r="CN15" s="216">
        <v>1</v>
      </c>
      <c r="CO15" s="216"/>
      <c r="CP15" s="216">
        <v>1</v>
      </c>
      <c r="CQ15" s="216">
        <v>3</v>
      </c>
      <c r="CR15" s="216">
        <v>1</v>
      </c>
      <c r="CS15" s="216">
        <v>3</v>
      </c>
      <c r="CT15" s="216">
        <v>12</v>
      </c>
      <c r="CU15" s="216"/>
      <c r="CV15" s="216"/>
      <c r="CW15" s="216">
        <v>1</v>
      </c>
      <c r="CX15" s="216">
        <v>2</v>
      </c>
      <c r="CY15" s="216">
        <v>9</v>
      </c>
      <c r="CZ15" s="216">
        <v>6</v>
      </c>
      <c r="DA15" s="216">
        <v>7</v>
      </c>
      <c r="DB15" s="216">
        <v>23</v>
      </c>
      <c r="DC15" s="216">
        <v>5</v>
      </c>
      <c r="DD15" s="216">
        <v>1</v>
      </c>
      <c r="DE15" s="216"/>
      <c r="DF15" s="216"/>
    </row>
    <row r="16" spans="1:110" ht="30" x14ac:dyDescent="0.25">
      <c r="A16" s="43">
        <f t="shared" si="1"/>
        <v>7</v>
      </c>
      <c r="B16" s="184" t="s">
        <v>185</v>
      </c>
      <c r="C16" s="158">
        <v>20280</v>
      </c>
      <c r="D16" s="158">
        <v>17873</v>
      </c>
      <c r="E16" s="158">
        <v>20280</v>
      </c>
      <c r="F16" s="158">
        <v>17873</v>
      </c>
      <c r="G16" s="130">
        <f t="shared" si="0"/>
        <v>15</v>
      </c>
      <c r="H16" s="130">
        <f t="shared" si="0"/>
        <v>12</v>
      </c>
      <c r="I16" s="130">
        <f t="shared" si="0"/>
        <v>24</v>
      </c>
      <c r="J16" s="130">
        <f t="shared" si="0"/>
        <v>18</v>
      </c>
      <c r="K16" s="130">
        <f t="shared" si="0"/>
        <v>2</v>
      </c>
      <c r="L16" s="130">
        <f t="shared" si="0"/>
        <v>1</v>
      </c>
      <c r="M16" s="130">
        <f t="shared" si="0"/>
        <v>7</v>
      </c>
      <c r="N16" s="130">
        <f t="shared" si="0"/>
        <v>0</v>
      </c>
      <c r="O16" s="158">
        <v>1</v>
      </c>
      <c r="P16" s="158">
        <v>1</v>
      </c>
      <c r="Q16" s="158">
        <v>3</v>
      </c>
      <c r="R16" s="158">
        <v>2</v>
      </c>
      <c r="S16" s="158"/>
      <c r="T16" s="158"/>
      <c r="U16" s="158"/>
      <c r="V16" s="158"/>
      <c r="W16" s="158"/>
      <c r="X16" s="158">
        <v>1</v>
      </c>
      <c r="Y16" s="158">
        <v>1</v>
      </c>
      <c r="Z16" s="158">
        <v>1</v>
      </c>
      <c r="AA16" s="158"/>
      <c r="AB16" s="158"/>
      <c r="AC16" s="158"/>
      <c r="AD16" s="158"/>
      <c r="AE16" s="158"/>
      <c r="AF16" s="158"/>
      <c r="AG16" s="158">
        <v>1</v>
      </c>
      <c r="AH16" s="158">
        <v>1</v>
      </c>
      <c r="AI16" s="158"/>
      <c r="AJ16" s="158"/>
      <c r="AK16" s="158"/>
      <c r="AL16" s="158"/>
      <c r="AM16" s="158"/>
      <c r="AN16" s="158"/>
      <c r="AO16" s="158"/>
      <c r="AP16" s="158">
        <v>2</v>
      </c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>
        <v>1</v>
      </c>
      <c r="BD16" s="158">
        <v>1</v>
      </c>
      <c r="BE16" s="158"/>
      <c r="BF16" s="158">
        <v>1</v>
      </c>
      <c r="BG16" s="158"/>
      <c r="BH16" s="158"/>
      <c r="BI16" s="158"/>
      <c r="BJ16" s="158"/>
      <c r="BK16" s="158">
        <v>1</v>
      </c>
      <c r="BL16" s="158"/>
      <c r="BM16" s="158">
        <v>3</v>
      </c>
      <c r="BN16" s="158">
        <v>1</v>
      </c>
      <c r="BO16" s="158"/>
      <c r="BP16" s="158"/>
      <c r="BQ16" s="158"/>
      <c r="BR16" s="158"/>
      <c r="BS16" s="158"/>
      <c r="BT16" s="158"/>
      <c r="BU16" s="158">
        <v>1</v>
      </c>
      <c r="BV16" s="158">
        <v>1</v>
      </c>
      <c r="BW16" s="160"/>
      <c r="BX16" s="160"/>
      <c r="BY16" s="158"/>
      <c r="BZ16" s="158"/>
      <c r="CA16" s="158"/>
      <c r="CB16" s="158">
        <v>1</v>
      </c>
      <c r="CC16" s="158">
        <v>1</v>
      </c>
      <c r="CD16" s="158">
        <v>2</v>
      </c>
      <c r="CE16" s="178"/>
      <c r="CF16" s="178"/>
      <c r="CG16" s="178"/>
      <c r="CH16" s="178"/>
      <c r="CI16" s="178">
        <v>1</v>
      </c>
      <c r="CJ16" s="178"/>
      <c r="CK16" s="178">
        <v>2</v>
      </c>
      <c r="CL16" s="178">
        <v>2</v>
      </c>
      <c r="CM16" s="178">
        <v>1</v>
      </c>
      <c r="CN16" s="178"/>
      <c r="CO16" s="178"/>
      <c r="CP16" s="178"/>
      <c r="CQ16" s="178">
        <v>4</v>
      </c>
      <c r="CR16" s="178">
        <v>2</v>
      </c>
      <c r="CS16" s="178">
        <v>6</v>
      </c>
      <c r="CT16" s="178">
        <v>3</v>
      </c>
      <c r="CU16" s="178"/>
      <c r="CV16" s="178"/>
      <c r="CW16" s="178">
        <v>1</v>
      </c>
      <c r="CX16" s="178"/>
      <c r="CY16" s="178">
        <v>7</v>
      </c>
      <c r="CZ16" s="178">
        <v>6</v>
      </c>
      <c r="DA16" s="178">
        <v>6</v>
      </c>
      <c r="DB16" s="178">
        <v>2</v>
      </c>
      <c r="DC16" s="178">
        <v>1</v>
      </c>
      <c r="DD16" s="178">
        <v>1</v>
      </c>
      <c r="DE16" s="178">
        <v>6</v>
      </c>
      <c r="DF16" s="178"/>
    </row>
    <row r="17" spans="1:110" ht="30" x14ac:dyDescent="0.25">
      <c r="A17" s="43">
        <f t="shared" si="1"/>
        <v>8</v>
      </c>
      <c r="B17" s="184" t="s">
        <v>186</v>
      </c>
      <c r="C17" s="158">
        <v>7627</v>
      </c>
      <c r="D17" s="158">
        <v>12270</v>
      </c>
      <c r="E17" s="158">
        <v>7627</v>
      </c>
      <c r="F17" s="158">
        <v>12270</v>
      </c>
      <c r="G17" s="130">
        <f t="shared" si="0"/>
        <v>11</v>
      </c>
      <c r="H17" s="130">
        <f t="shared" si="0"/>
        <v>15</v>
      </c>
      <c r="I17" s="130">
        <f t="shared" si="0"/>
        <v>18</v>
      </c>
      <c r="J17" s="130">
        <f t="shared" si="0"/>
        <v>15</v>
      </c>
      <c r="K17" s="130">
        <f t="shared" si="0"/>
        <v>2</v>
      </c>
      <c r="L17" s="130">
        <f t="shared" si="0"/>
        <v>1</v>
      </c>
      <c r="M17" s="130">
        <f t="shared" si="0"/>
        <v>0</v>
      </c>
      <c r="N17" s="130">
        <f t="shared" si="0"/>
        <v>1</v>
      </c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>
        <v>1</v>
      </c>
      <c r="AF17" s="158">
        <v>1</v>
      </c>
      <c r="AG17" s="158"/>
      <c r="AH17" s="158"/>
      <c r="AI17" s="158"/>
      <c r="AJ17" s="158"/>
      <c r="AK17" s="158"/>
      <c r="AL17" s="158"/>
      <c r="AM17" s="158"/>
      <c r="AN17" s="158"/>
      <c r="AO17" s="158">
        <v>1</v>
      </c>
      <c r="AP17" s="158"/>
      <c r="AQ17" s="158"/>
      <c r="AR17" s="158"/>
      <c r="AS17" s="158"/>
      <c r="AT17" s="158"/>
      <c r="AU17" s="158"/>
      <c r="AV17" s="158">
        <v>1</v>
      </c>
      <c r="AW17" s="158">
        <v>1</v>
      </c>
      <c r="AX17" s="158"/>
      <c r="AY17" s="158"/>
      <c r="AZ17" s="158"/>
      <c r="BA17" s="158"/>
      <c r="BB17" s="158"/>
      <c r="BC17" s="158">
        <v>2</v>
      </c>
      <c r="BD17" s="158">
        <v>1</v>
      </c>
      <c r="BE17" s="158"/>
      <c r="BF17" s="158">
        <v>2</v>
      </c>
      <c r="BG17" s="158">
        <v>1</v>
      </c>
      <c r="BH17" s="158"/>
      <c r="BI17" s="158"/>
      <c r="BJ17" s="158"/>
      <c r="BK17" s="158">
        <v>1</v>
      </c>
      <c r="BL17" s="158">
        <v>1</v>
      </c>
      <c r="BM17" s="158">
        <v>1</v>
      </c>
      <c r="BN17" s="158">
        <v>4</v>
      </c>
      <c r="BO17" s="158"/>
      <c r="BP17" s="158"/>
      <c r="BQ17" s="158"/>
      <c r="BR17" s="158"/>
      <c r="BS17" s="158">
        <v>1</v>
      </c>
      <c r="BT17" s="158">
        <v>3</v>
      </c>
      <c r="BU17" s="158">
        <v>1</v>
      </c>
      <c r="BV17" s="158">
        <v>1</v>
      </c>
      <c r="BW17" s="160"/>
      <c r="BX17" s="160"/>
      <c r="BY17" s="158"/>
      <c r="BZ17" s="158"/>
      <c r="CA17" s="158">
        <v>1</v>
      </c>
      <c r="CB17" s="158">
        <v>2</v>
      </c>
      <c r="CC17" s="158">
        <v>3</v>
      </c>
      <c r="CD17" s="158"/>
      <c r="CE17" s="183"/>
      <c r="CF17" s="183"/>
      <c r="CG17" s="183"/>
      <c r="CH17" s="183"/>
      <c r="CI17" s="183">
        <v>1</v>
      </c>
      <c r="CJ17" s="183">
        <v>1</v>
      </c>
      <c r="CK17" s="183">
        <v>1</v>
      </c>
      <c r="CL17" s="183">
        <v>1</v>
      </c>
      <c r="CM17" s="183"/>
      <c r="CN17" s="183"/>
      <c r="CO17" s="183"/>
      <c r="CP17" s="183"/>
      <c r="CQ17" s="183">
        <v>2</v>
      </c>
      <c r="CR17" s="183">
        <v>2</v>
      </c>
      <c r="CS17" s="183">
        <v>4</v>
      </c>
      <c r="CT17" s="183">
        <v>1</v>
      </c>
      <c r="CU17" s="183">
        <v>1</v>
      </c>
      <c r="CV17" s="183"/>
      <c r="CW17" s="183"/>
      <c r="CX17" s="183">
        <v>1</v>
      </c>
      <c r="CY17" s="183">
        <v>2</v>
      </c>
      <c r="CZ17" s="183">
        <v>3</v>
      </c>
      <c r="DA17" s="183">
        <v>6</v>
      </c>
      <c r="DB17" s="183">
        <v>6</v>
      </c>
      <c r="DC17" s="183"/>
      <c r="DD17" s="183">
        <v>1</v>
      </c>
      <c r="DE17" s="183"/>
      <c r="DF17" s="183"/>
    </row>
    <row r="18" spans="1:110" ht="30" x14ac:dyDescent="0.25">
      <c r="A18" s="43">
        <f t="shared" si="1"/>
        <v>9</v>
      </c>
      <c r="B18" s="184" t="s">
        <v>187</v>
      </c>
      <c r="C18" s="158">
        <v>13887</v>
      </c>
      <c r="D18" s="158">
        <v>15804</v>
      </c>
      <c r="E18" s="158">
        <v>13887</v>
      </c>
      <c r="F18" s="158">
        <v>15804</v>
      </c>
      <c r="G18" s="130">
        <f t="shared" si="0"/>
        <v>1</v>
      </c>
      <c r="H18" s="130">
        <f t="shared" si="0"/>
        <v>0</v>
      </c>
      <c r="I18" s="130">
        <f t="shared" si="0"/>
        <v>0</v>
      </c>
      <c r="J18" s="130">
        <f t="shared" si="0"/>
        <v>0</v>
      </c>
      <c r="K18" s="130">
        <f t="shared" si="0"/>
        <v>1</v>
      </c>
      <c r="L18" s="130">
        <f t="shared" si="0"/>
        <v>0</v>
      </c>
      <c r="M18" s="130">
        <f t="shared" si="0"/>
        <v>0</v>
      </c>
      <c r="N18" s="130">
        <f t="shared" si="0"/>
        <v>0</v>
      </c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60"/>
      <c r="BX18" s="160"/>
      <c r="BY18" s="158"/>
      <c r="BZ18" s="158"/>
      <c r="CA18" s="158"/>
      <c r="CB18" s="158"/>
      <c r="CC18" s="158"/>
      <c r="CD18" s="15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>
        <v>1</v>
      </c>
      <c r="CZ18" s="178"/>
      <c r="DA18" s="178"/>
      <c r="DB18" s="178"/>
      <c r="DC18" s="178">
        <v>1</v>
      </c>
      <c r="DD18" s="137"/>
      <c r="DE18" s="137"/>
      <c r="DF18" s="137"/>
    </row>
    <row r="19" spans="1:110" ht="30" x14ac:dyDescent="0.25">
      <c r="A19" s="43">
        <f t="shared" si="1"/>
        <v>10</v>
      </c>
      <c r="B19" s="184" t="s">
        <v>188</v>
      </c>
      <c r="C19" s="158">
        <v>10415</v>
      </c>
      <c r="D19" s="158">
        <v>12092</v>
      </c>
      <c r="E19" s="158">
        <v>10415</v>
      </c>
      <c r="F19" s="158">
        <v>12092</v>
      </c>
      <c r="G19" s="130">
        <f t="shared" si="0"/>
        <v>4</v>
      </c>
      <c r="H19" s="130">
        <f t="shared" si="0"/>
        <v>5</v>
      </c>
      <c r="I19" s="130">
        <f t="shared" si="0"/>
        <v>5</v>
      </c>
      <c r="J19" s="130">
        <f t="shared" si="0"/>
        <v>9</v>
      </c>
      <c r="K19" s="130">
        <f t="shared" si="0"/>
        <v>0</v>
      </c>
      <c r="L19" s="130">
        <f t="shared" si="0"/>
        <v>0</v>
      </c>
      <c r="M19" s="130">
        <f t="shared" si="0"/>
        <v>1</v>
      </c>
      <c r="N19" s="130">
        <f t="shared" si="0"/>
        <v>1</v>
      </c>
      <c r="O19" s="158"/>
      <c r="P19" s="158"/>
      <c r="Q19" s="158">
        <v>1</v>
      </c>
      <c r="R19" s="158"/>
      <c r="S19" s="158"/>
      <c r="T19" s="158"/>
      <c r="U19" s="158"/>
      <c r="V19" s="158"/>
      <c r="W19" s="158"/>
      <c r="X19" s="158"/>
      <c r="Y19" s="158"/>
      <c r="Z19" s="158">
        <v>1</v>
      </c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>
        <v>1</v>
      </c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>
        <v>2</v>
      </c>
      <c r="BL19" s="158">
        <v>2</v>
      </c>
      <c r="BM19" s="158"/>
      <c r="BN19" s="158"/>
      <c r="BO19" s="158"/>
      <c r="BP19" s="158"/>
      <c r="BQ19" s="158"/>
      <c r="BR19" s="158"/>
      <c r="BS19" s="158"/>
      <c r="BT19" s="158"/>
      <c r="BU19" s="158"/>
      <c r="BV19" s="158">
        <v>1</v>
      </c>
      <c r="BW19" s="160"/>
      <c r="BX19" s="160"/>
      <c r="BY19" s="158"/>
      <c r="BZ19" s="158"/>
      <c r="CA19" s="158"/>
      <c r="CB19" s="158"/>
      <c r="CC19" s="158"/>
      <c r="CD19" s="158">
        <v>3</v>
      </c>
      <c r="CE19" s="178"/>
      <c r="CF19" s="178"/>
      <c r="CG19" s="178"/>
      <c r="CH19" s="178"/>
      <c r="CI19" s="178"/>
      <c r="CJ19" s="178"/>
      <c r="CK19" s="178">
        <v>1</v>
      </c>
      <c r="CL19" s="178">
        <v>1</v>
      </c>
      <c r="CM19" s="178"/>
      <c r="CN19" s="178"/>
      <c r="CO19" s="178"/>
      <c r="CP19" s="178">
        <v>1</v>
      </c>
      <c r="CQ19" s="178"/>
      <c r="CR19" s="178"/>
      <c r="CS19" s="178">
        <v>1</v>
      </c>
      <c r="CT19" s="178">
        <v>1</v>
      </c>
      <c r="CU19" s="178"/>
      <c r="CV19" s="178"/>
      <c r="CW19" s="178">
        <v>1</v>
      </c>
      <c r="CX19" s="178"/>
      <c r="CY19" s="178">
        <v>2</v>
      </c>
      <c r="CZ19" s="178">
        <v>3</v>
      </c>
      <c r="DA19" s="178">
        <v>2</v>
      </c>
      <c r="DB19" s="178">
        <v>1</v>
      </c>
      <c r="DC19" s="178"/>
      <c r="DD19" s="178"/>
      <c r="DE19" s="178"/>
      <c r="DF19" s="178"/>
    </row>
    <row r="20" spans="1:110" ht="30" x14ac:dyDescent="0.25">
      <c r="A20" s="43">
        <f t="shared" si="1"/>
        <v>11</v>
      </c>
      <c r="B20" s="184" t="s">
        <v>189</v>
      </c>
      <c r="C20" s="158">
        <v>8125</v>
      </c>
      <c r="D20" s="158">
        <v>11257</v>
      </c>
      <c r="E20" s="158">
        <v>8125</v>
      </c>
      <c r="F20" s="158">
        <v>11257</v>
      </c>
      <c r="G20" s="130">
        <f t="shared" si="0"/>
        <v>1</v>
      </c>
      <c r="H20" s="130">
        <f t="shared" si="0"/>
        <v>2</v>
      </c>
      <c r="I20" s="130">
        <f t="shared" si="0"/>
        <v>0</v>
      </c>
      <c r="J20" s="130">
        <f t="shared" si="0"/>
        <v>2</v>
      </c>
      <c r="K20" s="130">
        <f t="shared" si="0"/>
        <v>1</v>
      </c>
      <c r="L20" s="130">
        <f t="shared" si="0"/>
        <v>0</v>
      </c>
      <c r="M20" s="130">
        <f t="shared" si="0"/>
        <v>0</v>
      </c>
      <c r="N20" s="130">
        <f t="shared" si="0"/>
        <v>0</v>
      </c>
      <c r="O20" s="158"/>
      <c r="P20" s="158">
        <v>1</v>
      </c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>
        <v>1</v>
      </c>
      <c r="BU20" s="158"/>
      <c r="BV20" s="158">
        <v>1</v>
      </c>
      <c r="BW20" s="160"/>
      <c r="BX20" s="160"/>
      <c r="BY20" s="158"/>
      <c r="BZ20" s="158"/>
      <c r="CA20" s="158"/>
      <c r="CB20" s="158"/>
      <c r="CC20" s="158"/>
      <c r="CD20" s="15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>
        <v>1</v>
      </c>
      <c r="CR20" s="178"/>
      <c r="CS20" s="178"/>
      <c r="CT20" s="178"/>
      <c r="CU20" s="178">
        <v>1</v>
      </c>
      <c r="CV20" s="178"/>
      <c r="CW20" s="178"/>
      <c r="CX20" s="178"/>
      <c r="CY20" s="178"/>
      <c r="CZ20" s="178"/>
      <c r="DA20" s="178"/>
      <c r="DB20" s="178">
        <v>1</v>
      </c>
      <c r="DC20" s="178"/>
      <c r="DD20" s="178"/>
      <c r="DE20" s="178"/>
      <c r="DF20" s="178"/>
    </row>
    <row r="21" spans="1:110" ht="30" x14ac:dyDescent="0.25">
      <c r="A21" s="43">
        <f t="shared" si="1"/>
        <v>12</v>
      </c>
      <c r="B21" s="184" t="s">
        <v>190</v>
      </c>
      <c r="C21" s="158">
        <v>12428</v>
      </c>
      <c r="D21" s="158">
        <v>13289</v>
      </c>
      <c r="E21" s="158">
        <v>12428</v>
      </c>
      <c r="F21" s="158">
        <v>13289</v>
      </c>
      <c r="G21" s="130">
        <f t="shared" si="0"/>
        <v>0</v>
      </c>
      <c r="H21" s="130">
        <f t="shared" si="0"/>
        <v>2</v>
      </c>
      <c r="I21" s="130">
        <f t="shared" si="0"/>
        <v>0</v>
      </c>
      <c r="J21" s="130">
        <f t="shared" si="0"/>
        <v>0</v>
      </c>
      <c r="K21" s="130">
        <f t="shared" si="0"/>
        <v>0</v>
      </c>
      <c r="L21" s="130">
        <f t="shared" si="0"/>
        <v>1</v>
      </c>
      <c r="M21" s="130">
        <f t="shared" si="0"/>
        <v>0</v>
      </c>
      <c r="N21" s="130">
        <f t="shared" si="0"/>
        <v>0</v>
      </c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60"/>
      <c r="BX21" s="160"/>
      <c r="BY21" s="158"/>
      <c r="BZ21" s="158"/>
      <c r="CA21" s="158"/>
      <c r="CB21" s="158"/>
      <c r="CC21" s="158"/>
      <c r="CD21" s="158"/>
      <c r="CE21" s="178"/>
      <c r="CF21" s="178"/>
      <c r="CG21" s="178"/>
      <c r="CH21" s="178"/>
      <c r="CI21" s="178"/>
      <c r="CJ21" s="178">
        <v>1</v>
      </c>
      <c r="CK21" s="178"/>
      <c r="CL21" s="178"/>
      <c r="CM21" s="178"/>
      <c r="CN21" s="178">
        <v>1</v>
      </c>
      <c r="CO21" s="178"/>
      <c r="CP21" s="178"/>
      <c r="CQ21" s="178"/>
      <c r="CR21" s="178">
        <v>1</v>
      </c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37"/>
    </row>
    <row r="22" spans="1:110" ht="30" x14ac:dyDescent="0.25">
      <c r="A22" s="43">
        <f t="shared" si="1"/>
        <v>13</v>
      </c>
      <c r="B22" s="184" t="s">
        <v>191</v>
      </c>
      <c r="C22" s="46"/>
      <c r="D22" s="46">
        <v>5674</v>
      </c>
      <c r="E22" s="46"/>
      <c r="F22" s="46">
        <v>5674</v>
      </c>
      <c r="G22" s="130">
        <f t="shared" si="0"/>
        <v>0</v>
      </c>
      <c r="H22" s="130">
        <f t="shared" si="0"/>
        <v>0</v>
      </c>
      <c r="I22" s="130">
        <f t="shared" si="0"/>
        <v>0</v>
      </c>
      <c r="J22" s="130">
        <f t="shared" si="0"/>
        <v>0</v>
      </c>
      <c r="K22" s="130">
        <f t="shared" si="0"/>
        <v>0</v>
      </c>
      <c r="L22" s="130">
        <f t="shared" si="0"/>
        <v>0</v>
      </c>
      <c r="M22" s="130">
        <f t="shared" si="0"/>
        <v>0</v>
      </c>
      <c r="N22" s="130">
        <f t="shared" si="0"/>
        <v>0</v>
      </c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</row>
    <row r="23" spans="1:110" x14ac:dyDescent="0.25">
      <c r="A23" s="138"/>
      <c r="B23" s="134" t="s">
        <v>192</v>
      </c>
      <c r="C23" s="125">
        <f>SUM(C10:C22)</f>
        <v>321683</v>
      </c>
      <c r="D23" s="125">
        <f t="shared" ref="D23:F23" si="2">SUM(D10:D22)</f>
        <v>374909</v>
      </c>
      <c r="E23" s="125">
        <f t="shared" si="2"/>
        <v>321683</v>
      </c>
      <c r="F23" s="125">
        <f t="shared" si="2"/>
        <v>374909</v>
      </c>
      <c r="G23" s="130">
        <f t="shared" si="0"/>
        <v>88</v>
      </c>
      <c r="H23" s="130">
        <f t="shared" si="0"/>
        <v>94</v>
      </c>
      <c r="I23" s="130">
        <f t="shared" si="0"/>
        <v>128</v>
      </c>
      <c r="J23" s="130">
        <f t="shared" si="0"/>
        <v>167</v>
      </c>
      <c r="K23" s="130">
        <f t="shared" si="0"/>
        <v>16</v>
      </c>
      <c r="L23" s="130">
        <f t="shared" si="0"/>
        <v>15</v>
      </c>
      <c r="M23" s="130">
        <f t="shared" si="0"/>
        <v>16</v>
      </c>
      <c r="N23" s="130">
        <f t="shared" si="0"/>
        <v>9</v>
      </c>
      <c r="O23" s="125">
        <f>SUM(O10:O22)</f>
        <v>1</v>
      </c>
      <c r="P23" s="125">
        <f t="shared" ref="P23:CA23" si="3">SUM(P10:P22)</f>
        <v>2</v>
      </c>
      <c r="Q23" s="125">
        <f t="shared" si="3"/>
        <v>4</v>
      </c>
      <c r="R23" s="125">
        <f t="shared" si="3"/>
        <v>2</v>
      </c>
      <c r="S23" s="125">
        <f t="shared" si="3"/>
        <v>0</v>
      </c>
      <c r="T23" s="125">
        <f t="shared" si="3"/>
        <v>0</v>
      </c>
      <c r="U23" s="125">
        <f t="shared" si="3"/>
        <v>0</v>
      </c>
      <c r="V23" s="125">
        <f t="shared" si="3"/>
        <v>0</v>
      </c>
      <c r="W23" s="125">
        <f t="shared" si="3"/>
        <v>0</v>
      </c>
      <c r="X23" s="125">
        <f t="shared" si="3"/>
        <v>1</v>
      </c>
      <c r="Y23" s="125">
        <f t="shared" si="3"/>
        <v>1</v>
      </c>
      <c r="Z23" s="125">
        <f t="shared" si="3"/>
        <v>2</v>
      </c>
      <c r="AA23" s="125">
        <f t="shared" si="3"/>
        <v>0</v>
      </c>
      <c r="AB23" s="125">
        <f t="shared" si="3"/>
        <v>0</v>
      </c>
      <c r="AC23" s="125">
        <f t="shared" si="3"/>
        <v>0</v>
      </c>
      <c r="AD23" s="125">
        <f t="shared" si="3"/>
        <v>0</v>
      </c>
      <c r="AE23" s="125">
        <f t="shared" si="3"/>
        <v>1</v>
      </c>
      <c r="AF23" s="125">
        <f t="shared" si="3"/>
        <v>2</v>
      </c>
      <c r="AG23" s="125">
        <f t="shared" si="3"/>
        <v>5</v>
      </c>
      <c r="AH23" s="125">
        <f t="shared" si="3"/>
        <v>3</v>
      </c>
      <c r="AI23" s="125">
        <f t="shared" si="3"/>
        <v>0</v>
      </c>
      <c r="AJ23" s="125">
        <f t="shared" si="3"/>
        <v>0</v>
      </c>
      <c r="AK23" s="125">
        <f t="shared" si="3"/>
        <v>0</v>
      </c>
      <c r="AL23" s="125">
        <f t="shared" si="3"/>
        <v>0</v>
      </c>
      <c r="AM23" s="125">
        <f t="shared" si="3"/>
        <v>4</v>
      </c>
      <c r="AN23" s="125">
        <f t="shared" si="3"/>
        <v>3</v>
      </c>
      <c r="AO23" s="125">
        <f t="shared" si="3"/>
        <v>1</v>
      </c>
      <c r="AP23" s="125">
        <f t="shared" si="3"/>
        <v>6</v>
      </c>
      <c r="AQ23" s="125">
        <f t="shared" si="3"/>
        <v>0</v>
      </c>
      <c r="AR23" s="125">
        <f t="shared" si="3"/>
        <v>0</v>
      </c>
      <c r="AS23" s="125">
        <f t="shared" si="3"/>
        <v>0</v>
      </c>
      <c r="AT23" s="125">
        <f t="shared" si="3"/>
        <v>0</v>
      </c>
      <c r="AU23" s="125">
        <f t="shared" si="3"/>
        <v>4</v>
      </c>
      <c r="AV23" s="125">
        <f t="shared" si="3"/>
        <v>7</v>
      </c>
      <c r="AW23" s="125">
        <f t="shared" si="3"/>
        <v>5</v>
      </c>
      <c r="AX23" s="125">
        <f t="shared" si="3"/>
        <v>6</v>
      </c>
      <c r="AY23" s="125">
        <f t="shared" si="3"/>
        <v>0</v>
      </c>
      <c r="AZ23" s="125">
        <f t="shared" si="3"/>
        <v>0</v>
      </c>
      <c r="BA23" s="125">
        <f t="shared" si="3"/>
        <v>0</v>
      </c>
      <c r="BB23" s="125">
        <f t="shared" si="3"/>
        <v>0</v>
      </c>
      <c r="BC23" s="125">
        <f t="shared" si="3"/>
        <v>10</v>
      </c>
      <c r="BD23" s="125">
        <f t="shared" si="3"/>
        <v>10</v>
      </c>
      <c r="BE23" s="125">
        <f t="shared" si="3"/>
        <v>10</v>
      </c>
      <c r="BF23" s="125">
        <f t="shared" si="3"/>
        <v>17</v>
      </c>
      <c r="BG23" s="125">
        <f t="shared" si="3"/>
        <v>1</v>
      </c>
      <c r="BH23" s="125">
        <f t="shared" si="3"/>
        <v>1</v>
      </c>
      <c r="BI23" s="125">
        <f t="shared" si="3"/>
        <v>0</v>
      </c>
      <c r="BJ23" s="125">
        <f t="shared" si="3"/>
        <v>1</v>
      </c>
      <c r="BK23" s="125">
        <f t="shared" si="3"/>
        <v>8</v>
      </c>
      <c r="BL23" s="125">
        <f t="shared" si="3"/>
        <v>7</v>
      </c>
      <c r="BM23" s="125">
        <f t="shared" si="3"/>
        <v>11</v>
      </c>
      <c r="BN23" s="125">
        <f t="shared" si="3"/>
        <v>20</v>
      </c>
      <c r="BO23" s="125">
        <f t="shared" si="3"/>
        <v>1</v>
      </c>
      <c r="BP23" s="125">
        <f t="shared" si="3"/>
        <v>0</v>
      </c>
      <c r="BQ23" s="125">
        <f t="shared" si="3"/>
        <v>0</v>
      </c>
      <c r="BR23" s="125">
        <f t="shared" si="3"/>
        <v>0</v>
      </c>
      <c r="BS23" s="125">
        <f t="shared" si="3"/>
        <v>4</v>
      </c>
      <c r="BT23" s="125">
        <f t="shared" si="3"/>
        <v>9</v>
      </c>
      <c r="BU23" s="125">
        <f t="shared" si="3"/>
        <v>15</v>
      </c>
      <c r="BV23" s="125">
        <f t="shared" si="3"/>
        <v>13</v>
      </c>
      <c r="BW23" s="125">
        <f t="shared" si="3"/>
        <v>1</v>
      </c>
      <c r="BX23" s="125">
        <f t="shared" si="3"/>
        <v>0</v>
      </c>
      <c r="BY23" s="125">
        <f t="shared" si="3"/>
        <v>1</v>
      </c>
      <c r="BZ23" s="125">
        <f t="shared" si="3"/>
        <v>0</v>
      </c>
      <c r="CA23" s="125">
        <f t="shared" si="3"/>
        <v>6</v>
      </c>
      <c r="CB23" s="125">
        <f t="shared" ref="CB23:DF23" si="4">SUM(CB10:CB22)</f>
        <v>7</v>
      </c>
      <c r="CC23" s="125">
        <f t="shared" si="4"/>
        <v>13</v>
      </c>
      <c r="CD23" s="125">
        <f t="shared" si="4"/>
        <v>14</v>
      </c>
      <c r="CE23" s="125">
        <f t="shared" si="4"/>
        <v>1</v>
      </c>
      <c r="CF23" s="125">
        <f t="shared" si="4"/>
        <v>0</v>
      </c>
      <c r="CG23" s="125">
        <f t="shared" si="4"/>
        <v>0</v>
      </c>
      <c r="CH23" s="125">
        <f t="shared" si="4"/>
        <v>1</v>
      </c>
      <c r="CI23" s="125">
        <f t="shared" si="4"/>
        <v>6</v>
      </c>
      <c r="CJ23" s="125">
        <f t="shared" si="4"/>
        <v>7</v>
      </c>
      <c r="CK23" s="125">
        <f t="shared" si="4"/>
        <v>12</v>
      </c>
      <c r="CL23" s="125">
        <f t="shared" si="4"/>
        <v>15</v>
      </c>
      <c r="CM23" s="125">
        <f t="shared" si="4"/>
        <v>2</v>
      </c>
      <c r="CN23" s="125">
        <f t="shared" si="4"/>
        <v>5</v>
      </c>
      <c r="CO23" s="125">
        <f t="shared" si="4"/>
        <v>0</v>
      </c>
      <c r="CP23" s="125">
        <f t="shared" si="4"/>
        <v>2</v>
      </c>
      <c r="CQ23" s="125">
        <f t="shared" si="4"/>
        <v>13</v>
      </c>
      <c r="CR23" s="125">
        <f t="shared" si="4"/>
        <v>12</v>
      </c>
      <c r="CS23" s="125">
        <f t="shared" si="4"/>
        <v>18</v>
      </c>
      <c r="CT23" s="125">
        <f t="shared" si="4"/>
        <v>22</v>
      </c>
      <c r="CU23" s="125">
        <f t="shared" si="4"/>
        <v>2</v>
      </c>
      <c r="CV23" s="125">
        <f t="shared" si="4"/>
        <v>2</v>
      </c>
      <c r="CW23" s="125">
        <f t="shared" si="4"/>
        <v>3</v>
      </c>
      <c r="CX23" s="125">
        <f t="shared" si="4"/>
        <v>4</v>
      </c>
      <c r="CY23" s="125">
        <f t="shared" si="4"/>
        <v>31</v>
      </c>
      <c r="CZ23" s="125">
        <f t="shared" si="4"/>
        <v>27</v>
      </c>
      <c r="DA23" s="125">
        <f t="shared" si="4"/>
        <v>33</v>
      </c>
      <c r="DB23" s="125">
        <f t="shared" si="4"/>
        <v>47</v>
      </c>
      <c r="DC23" s="125">
        <f t="shared" si="4"/>
        <v>8</v>
      </c>
      <c r="DD23" s="125">
        <f t="shared" si="4"/>
        <v>7</v>
      </c>
      <c r="DE23" s="125">
        <f t="shared" si="4"/>
        <v>12</v>
      </c>
      <c r="DF23" s="125">
        <f t="shared" si="4"/>
        <v>1</v>
      </c>
    </row>
    <row r="24" spans="1:110" x14ac:dyDescent="0.25">
      <c r="A24" s="43">
        <v>1</v>
      </c>
      <c r="B24" s="185" t="s">
        <v>193</v>
      </c>
      <c r="C24" s="137"/>
      <c r="D24" s="137"/>
      <c r="E24" s="137"/>
      <c r="F24" s="137"/>
      <c r="G24" s="130">
        <f t="shared" si="0"/>
        <v>0</v>
      </c>
      <c r="H24" s="130">
        <f t="shared" si="0"/>
        <v>0</v>
      </c>
      <c r="I24" s="130">
        <f t="shared" si="0"/>
        <v>0</v>
      </c>
      <c r="J24" s="130">
        <f t="shared" si="0"/>
        <v>0</v>
      </c>
      <c r="K24" s="130">
        <f t="shared" si="0"/>
        <v>0</v>
      </c>
      <c r="L24" s="130">
        <f t="shared" si="0"/>
        <v>0</v>
      </c>
      <c r="M24" s="130">
        <f t="shared" si="0"/>
        <v>0</v>
      </c>
      <c r="N24" s="130">
        <f t="shared" si="0"/>
        <v>0</v>
      </c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</row>
    <row r="25" spans="1:110" x14ac:dyDescent="0.25">
      <c r="A25" s="43">
        <f>A24+1</f>
        <v>2</v>
      </c>
      <c r="B25" s="184" t="s">
        <v>194</v>
      </c>
      <c r="C25" s="158">
        <v>6536</v>
      </c>
      <c r="D25" s="158">
        <v>8088</v>
      </c>
      <c r="E25" s="158">
        <v>6536</v>
      </c>
      <c r="F25" s="158">
        <v>8088</v>
      </c>
      <c r="G25" s="130">
        <f t="shared" si="0"/>
        <v>0</v>
      </c>
      <c r="H25" s="130">
        <f t="shared" si="0"/>
        <v>0</v>
      </c>
      <c r="I25" s="130">
        <f t="shared" si="0"/>
        <v>0</v>
      </c>
      <c r="J25" s="130">
        <f t="shared" si="0"/>
        <v>0</v>
      </c>
      <c r="K25" s="130">
        <f t="shared" si="0"/>
        <v>0</v>
      </c>
      <c r="L25" s="130">
        <f t="shared" si="0"/>
        <v>0</v>
      </c>
      <c r="M25" s="130">
        <f t="shared" si="0"/>
        <v>0</v>
      </c>
      <c r="N25" s="130">
        <f t="shared" si="0"/>
        <v>0</v>
      </c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</row>
    <row r="26" spans="1:110" x14ac:dyDescent="0.25">
      <c r="A26" s="43">
        <f t="shared" ref="A26:A55" si="5">A25+1</f>
        <v>3</v>
      </c>
      <c r="B26" s="185" t="s">
        <v>195</v>
      </c>
      <c r="C26" s="186">
        <v>28419</v>
      </c>
      <c r="D26" s="187">
        <v>28249</v>
      </c>
      <c r="E26" s="186">
        <v>28419</v>
      </c>
      <c r="F26" s="187">
        <v>28249</v>
      </c>
      <c r="G26" s="130">
        <f t="shared" ref="G26:N59" si="6">O26+W26+AE26+AM26+AU26+BC26+BK26+BS26+CA26+CI26+CQ26+CY26</f>
        <v>0</v>
      </c>
      <c r="H26" s="130">
        <f t="shared" si="6"/>
        <v>7</v>
      </c>
      <c r="I26" s="130">
        <f t="shared" si="6"/>
        <v>0</v>
      </c>
      <c r="J26" s="130">
        <f t="shared" si="6"/>
        <v>8</v>
      </c>
      <c r="K26" s="130">
        <f t="shared" si="6"/>
        <v>0</v>
      </c>
      <c r="L26" s="130">
        <f t="shared" si="6"/>
        <v>0</v>
      </c>
      <c r="M26" s="130">
        <f t="shared" si="6"/>
        <v>0</v>
      </c>
      <c r="N26" s="130">
        <f t="shared" si="6"/>
        <v>0</v>
      </c>
      <c r="O26" s="158"/>
      <c r="P26" s="158">
        <v>1</v>
      </c>
      <c r="Q26" s="158"/>
      <c r="R26" s="158">
        <v>1</v>
      </c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>
        <v>1</v>
      </c>
      <c r="AO26" s="158"/>
      <c r="AP26" s="158">
        <v>1</v>
      </c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>
        <v>1</v>
      </c>
      <c r="BG26" s="158"/>
      <c r="BH26" s="158"/>
      <c r="BI26" s="158"/>
      <c r="BJ26" s="158"/>
      <c r="BK26" s="158"/>
      <c r="BL26" s="158"/>
      <c r="BM26" s="158"/>
      <c r="BN26" s="158">
        <v>1</v>
      </c>
      <c r="BO26" s="158"/>
      <c r="BP26" s="158"/>
      <c r="BQ26" s="158"/>
      <c r="BR26" s="158"/>
      <c r="BS26" s="158"/>
      <c r="BT26" s="158">
        <v>1</v>
      </c>
      <c r="BU26" s="158"/>
      <c r="BV26" s="158"/>
      <c r="BW26" s="160"/>
      <c r="BX26" s="160"/>
      <c r="BY26" s="158"/>
      <c r="BZ26" s="158"/>
      <c r="CA26" s="158"/>
      <c r="CB26" s="158"/>
      <c r="CC26" s="158"/>
      <c r="CD26" s="158">
        <v>1</v>
      </c>
      <c r="CE26" s="178"/>
      <c r="CF26" s="178"/>
      <c r="CG26" s="178"/>
      <c r="CH26" s="178"/>
      <c r="CI26" s="178"/>
      <c r="CJ26" s="178">
        <v>1</v>
      </c>
      <c r="CK26" s="178"/>
      <c r="CL26" s="178">
        <v>1</v>
      </c>
      <c r="CM26" s="178"/>
      <c r="CN26" s="178"/>
      <c r="CO26" s="178"/>
      <c r="CP26" s="178"/>
      <c r="CQ26" s="178"/>
      <c r="CR26" s="178"/>
      <c r="CS26" s="178"/>
      <c r="CT26" s="178">
        <v>1</v>
      </c>
      <c r="CU26" s="178"/>
      <c r="CV26" s="178"/>
      <c r="CW26" s="178"/>
      <c r="CX26" s="178"/>
      <c r="CY26" s="178"/>
      <c r="CZ26" s="178">
        <v>3</v>
      </c>
      <c r="DA26" s="178"/>
      <c r="DB26" s="178">
        <v>1</v>
      </c>
      <c r="DC26" s="178"/>
      <c r="DD26" s="178"/>
      <c r="DE26" s="178"/>
      <c r="DF26" s="178"/>
    </row>
    <row r="27" spans="1:110" x14ac:dyDescent="0.25">
      <c r="A27" s="43">
        <f t="shared" si="5"/>
        <v>4</v>
      </c>
      <c r="B27" s="185" t="s">
        <v>196</v>
      </c>
      <c r="C27" s="158">
        <v>12279</v>
      </c>
      <c r="D27" s="158">
        <v>12103</v>
      </c>
      <c r="E27" s="158">
        <v>12279</v>
      </c>
      <c r="F27" s="158">
        <v>12103</v>
      </c>
      <c r="G27" s="130">
        <f t="shared" si="6"/>
        <v>2</v>
      </c>
      <c r="H27" s="130">
        <f t="shared" si="6"/>
        <v>7</v>
      </c>
      <c r="I27" s="130">
        <f t="shared" si="6"/>
        <v>7</v>
      </c>
      <c r="J27" s="130">
        <f t="shared" si="6"/>
        <v>14</v>
      </c>
      <c r="K27" s="130">
        <f t="shared" si="6"/>
        <v>0</v>
      </c>
      <c r="L27" s="130">
        <f t="shared" si="6"/>
        <v>0</v>
      </c>
      <c r="M27" s="130">
        <f t="shared" si="6"/>
        <v>0</v>
      </c>
      <c r="N27" s="130">
        <f t="shared" si="6"/>
        <v>0</v>
      </c>
      <c r="O27" s="158"/>
      <c r="P27" s="158"/>
      <c r="Q27" s="158">
        <v>1</v>
      </c>
      <c r="R27" s="158">
        <v>4</v>
      </c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>
        <v>1</v>
      </c>
      <c r="AG27" s="158"/>
      <c r="AH27" s="158">
        <v>1</v>
      </c>
      <c r="AI27" s="158"/>
      <c r="AJ27" s="158"/>
      <c r="AK27" s="158"/>
      <c r="AL27" s="158"/>
      <c r="AM27" s="158">
        <v>1</v>
      </c>
      <c r="AN27" s="158">
        <v>1</v>
      </c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>
        <v>1</v>
      </c>
      <c r="BW27" s="160"/>
      <c r="BX27" s="160"/>
      <c r="BY27" s="158"/>
      <c r="BZ27" s="158"/>
      <c r="CA27" s="158"/>
      <c r="CB27" s="158">
        <v>1</v>
      </c>
      <c r="CC27" s="158"/>
      <c r="CD27" s="158">
        <v>2</v>
      </c>
      <c r="CE27" s="178"/>
      <c r="CF27" s="178"/>
      <c r="CG27" s="178"/>
      <c r="CH27" s="178"/>
      <c r="CI27" s="178"/>
      <c r="CJ27" s="178"/>
      <c r="CK27" s="178">
        <v>1</v>
      </c>
      <c r="CL27" s="178">
        <v>1</v>
      </c>
      <c r="CM27" s="178"/>
      <c r="CN27" s="178"/>
      <c r="CO27" s="178"/>
      <c r="CP27" s="178"/>
      <c r="CQ27" s="178"/>
      <c r="CR27" s="178">
        <v>2</v>
      </c>
      <c r="CS27" s="178">
        <v>2</v>
      </c>
      <c r="CT27" s="178">
        <v>2</v>
      </c>
      <c r="CU27" s="178"/>
      <c r="CV27" s="178"/>
      <c r="CW27" s="178"/>
      <c r="CX27" s="178"/>
      <c r="CY27" s="178">
        <v>1</v>
      </c>
      <c r="CZ27" s="178">
        <v>2</v>
      </c>
      <c r="DA27" s="178">
        <v>3</v>
      </c>
      <c r="DB27" s="178">
        <v>3</v>
      </c>
      <c r="DC27" s="178"/>
      <c r="DD27" s="178"/>
      <c r="DE27" s="137"/>
      <c r="DF27" s="137"/>
    </row>
    <row r="28" spans="1:110" x14ac:dyDescent="0.25">
      <c r="A28" s="43">
        <f t="shared" si="5"/>
        <v>5</v>
      </c>
      <c r="B28" s="185" t="s">
        <v>197</v>
      </c>
      <c r="C28" s="158">
        <v>12296</v>
      </c>
      <c r="D28" s="158">
        <v>14964</v>
      </c>
      <c r="E28" s="158">
        <v>12296</v>
      </c>
      <c r="F28" s="158">
        <v>14964</v>
      </c>
      <c r="G28" s="130">
        <f t="shared" si="6"/>
        <v>1</v>
      </c>
      <c r="H28" s="130">
        <f t="shared" si="6"/>
        <v>1</v>
      </c>
      <c r="I28" s="130">
        <f t="shared" si="6"/>
        <v>6</v>
      </c>
      <c r="J28" s="130">
        <f t="shared" si="6"/>
        <v>4</v>
      </c>
      <c r="K28" s="130">
        <f t="shared" si="6"/>
        <v>0</v>
      </c>
      <c r="L28" s="130">
        <f t="shared" si="6"/>
        <v>0</v>
      </c>
      <c r="M28" s="130">
        <f t="shared" si="6"/>
        <v>0</v>
      </c>
      <c r="N28" s="130">
        <f t="shared" si="6"/>
        <v>0</v>
      </c>
      <c r="O28" s="158"/>
      <c r="P28" s="158"/>
      <c r="Q28" s="158">
        <v>1</v>
      </c>
      <c r="R28" s="158"/>
      <c r="S28" s="158"/>
      <c r="T28" s="158"/>
      <c r="U28" s="158"/>
      <c r="V28" s="158"/>
      <c r="W28" s="158"/>
      <c r="X28" s="158"/>
      <c r="Y28" s="158">
        <v>2</v>
      </c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>
        <v>1</v>
      </c>
      <c r="BN28" s="158"/>
      <c r="BO28" s="158"/>
      <c r="BP28" s="158"/>
      <c r="BQ28" s="158"/>
      <c r="BR28" s="158"/>
      <c r="BS28" s="158"/>
      <c r="BT28" s="158"/>
      <c r="BU28" s="158"/>
      <c r="BV28" s="158"/>
      <c r="BW28" s="160"/>
      <c r="BX28" s="160"/>
      <c r="BY28" s="158"/>
      <c r="BZ28" s="158"/>
      <c r="CA28" s="158"/>
      <c r="CB28" s="158"/>
      <c r="CC28" s="158">
        <v>1</v>
      </c>
      <c r="CD28" s="158"/>
      <c r="CE28" s="178"/>
      <c r="CF28" s="178"/>
      <c r="CG28" s="178"/>
      <c r="CH28" s="178"/>
      <c r="CI28" s="178">
        <v>1</v>
      </c>
      <c r="CJ28" s="178"/>
      <c r="CK28" s="178"/>
      <c r="CL28" s="178"/>
      <c r="CM28" s="178"/>
      <c r="CN28" s="178"/>
      <c r="CO28" s="178"/>
      <c r="CP28" s="178"/>
      <c r="CQ28" s="178"/>
      <c r="CR28" s="178">
        <v>1</v>
      </c>
      <c r="CS28" s="178"/>
      <c r="CT28" s="178">
        <v>2</v>
      </c>
      <c r="CU28" s="178"/>
      <c r="CV28" s="178"/>
      <c r="CW28" s="178"/>
      <c r="CX28" s="178"/>
      <c r="CY28" s="178"/>
      <c r="CZ28" s="178"/>
      <c r="DA28" s="178">
        <v>1</v>
      </c>
      <c r="DB28" s="178">
        <v>2</v>
      </c>
      <c r="DC28" s="178"/>
      <c r="DD28" s="178"/>
      <c r="DE28" s="178"/>
      <c r="DF28" s="178"/>
    </row>
    <row r="29" spans="1:110" x14ac:dyDescent="0.25">
      <c r="A29" s="43">
        <f t="shared" si="5"/>
        <v>6</v>
      </c>
      <c r="B29" s="185" t="s">
        <v>198</v>
      </c>
      <c r="C29" s="158">
        <v>12778</v>
      </c>
      <c r="D29" s="158">
        <v>10599</v>
      </c>
      <c r="E29" s="158">
        <v>12778</v>
      </c>
      <c r="F29" s="158">
        <v>10599</v>
      </c>
      <c r="G29" s="130">
        <f t="shared" si="6"/>
        <v>1</v>
      </c>
      <c r="H29" s="130">
        <f t="shared" si="6"/>
        <v>3</v>
      </c>
      <c r="I29" s="130">
        <f t="shared" si="6"/>
        <v>3</v>
      </c>
      <c r="J29" s="130">
        <f t="shared" si="6"/>
        <v>1</v>
      </c>
      <c r="K29" s="130">
        <f t="shared" si="6"/>
        <v>0</v>
      </c>
      <c r="L29" s="130">
        <f t="shared" si="6"/>
        <v>0</v>
      </c>
      <c r="M29" s="130">
        <f t="shared" si="6"/>
        <v>2</v>
      </c>
      <c r="N29" s="130">
        <f t="shared" si="6"/>
        <v>0</v>
      </c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>
        <v>1</v>
      </c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>
        <v>1</v>
      </c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>
        <v>1</v>
      </c>
      <c r="BT29" s="158"/>
      <c r="BU29" s="158"/>
      <c r="BV29" s="158"/>
      <c r="BW29" s="160"/>
      <c r="BX29" s="160"/>
      <c r="BY29" s="158"/>
      <c r="BZ29" s="158"/>
      <c r="CA29" s="158"/>
      <c r="CB29" s="158">
        <v>1</v>
      </c>
      <c r="CC29" s="158"/>
      <c r="CD29" s="15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>
        <v>1</v>
      </c>
      <c r="DA29" s="178">
        <v>2</v>
      </c>
      <c r="DB29" s="178">
        <v>1</v>
      </c>
      <c r="DC29" s="178"/>
      <c r="DD29" s="178"/>
      <c r="DE29" s="178">
        <v>2</v>
      </c>
      <c r="DF29" s="178"/>
    </row>
    <row r="30" spans="1:110" x14ac:dyDescent="0.25">
      <c r="A30" s="43">
        <f t="shared" si="5"/>
        <v>7</v>
      </c>
      <c r="B30" s="185" t="s">
        <v>199</v>
      </c>
      <c r="C30" s="137"/>
      <c r="D30" s="137"/>
      <c r="E30" s="137"/>
      <c r="F30" s="137"/>
      <c r="G30" s="130">
        <f t="shared" si="6"/>
        <v>0</v>
      </c>
      <c r="H30" s="130">
        <f t="shared" si="6"/>
        <v>0</v>
      </c>
      <c r="I30" s="130">
        <f t="shared" si="6"/>
        <v>0</v>
      </c>
      <c r="J30" s="130">
        <f t="shared" si="6"/>
        <v>0</v>
      </c>
      <c r="K30" s="130">
        <f t="shared" si="6"/>
        <v>0</v>
      </c>
      <c r="L30" s="130">
        <f t="shared" si="6"/>
        <v>0</v>
      </c>
      <c r="M30" s="130">
        <f t="shared" si="6"/>
        <v>0</v>
      </c>
      <c r="N30" s="130">
        <f t="shared" si="6"/>
        <v>0</v>
      </c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</row>
    <row r="31" spans="1:110" x14ac:dyDescent="0.25">
      <c r="A31" s="43">
        <f t="shared" si="5"/>
        <v>8</v>
      </c>
      <c r="B31" s="185" t="s">
        <v>200</v>
      </c>
      <c r="C31" s="158">
        <v>19583</v>
      </c>
      <c r="D31" s="158">
        <v>15442</v>
      </c>
      <c r="E31" s="158">
        <v>19583</v>
      </c>
      <c r="F31" s="158">
        <v>15442</v>
      </c>
      <c r="G31" s="130">
        <f t="shared" si="6"/>
        <v>6</v>
      </c>
      <c r="H31" s="130">
        <f t="shared" si="6"/>
        <v>6</v>
      </c>
      <c r="I31" s="130">
        <f t="shared" si="6"/>
        <v>1</v>
      </c>
      <c r="J31" s="130">
        <f t="shared" si="6"/>
        <v>4</v>
      </c>
      <c r="K31" s="130">
        <f t="shared" si="6"/>
        <v>0</v>
      </c>
      <c r="L31" s="130">
        <f t="shared" si="6"/>
        <v>0</v>
      </c>
      <c r="M31" s="130">
        <f t="shared" si="6"/>
        <v>0</v>
      </c>
      <c r="N31" s="130">
        <f t="shared" si="6"/>
        <v>0</v>
      </c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>
        <v>1</v>
      </c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>
        <v>1</v>
      </c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>
        <v>1</v>
      </c>
      <c r="BM31" s="158"/>
      <c r="BN31" s="158"/>
      <c r="BO31" s="158"/>
      <c r="BP31" s="158"/>
      <c r="BQ31" s="158"/>
      <c r="BR31" s="158"/>
      <c r="BS31" s="158"/>
      <c r="BT31" s="158"/>
      <c r="BU31" s="158">
        <v>1</v>
      </c>
      <c r="BV31" s="158">
        <v>1</v>
      </c>
      <c r="BW31" s="160"/>
      <c r="BX31" s="160"/>
      <c r="BY31" s="158"/>
      <c r="BZ31" s="158"/>
      <c r="CA31" s="158">
        <v>3</v>
      </c>
      <c r="CB31" s="158">
        <v>2</v>
      </c>
      <c r="CC31" s="158"/>
      <c r="CD31" s="158"/>
      <c r="CE31" s="216"/>
      <c r="CF31" s="216"/>
      <c r="CG31" s="216"/>
      <c r="CH31" s="216"/>
      <c r="CI31" s="216">
        <v>1</v>
      </c>
      <c r="CJ31" s="216">
        <v>2</v>
      </c>
      <c r="CK31" s="216"/>
      <c r="CL31" s="216">
        <v>1</v>
      </c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>
        <v>2</v>
      </c>
      <c r="CZ31" s="216"/>
      <c r="DA31" s="216"/>
      <c r="DB31" s="216">
        <v>1</v>
      </c>
      <c r="DC31" s="216"/>
      <c r="DD31" s="216"/>
      <c r="DE31" s="216"/>
      <c r="DF31" s="216"/>
    </row>
    <row r="32" spans="1:110" x14ac:dyDescent="0.25">
      <c r="A32" s="43">
        <f t="shared" si="5"/>
        <v>9</v>
      </c>
      <c r="B32" s="185" t="s">
        <v>201</v>
      </c>
      <c r="C32" s="158">
        <v>7065</v>
      </c>
      <c r="D32" s="158">
        <v>7469</v>
      </c>
      <c r="E32" s="158">
        <v>7065</v>
      </c>
      <c r="F32" s="158">
        <v>7469</v>
      </c>
      <c r="G32" s="130">
        <f t="shared" si="6"/>
        <v>0</v>
      </c>
      <c r="H32" s="130">
        <f t="shared" si="6"/>
        <v>0</v>
      </c>
      <c r="I32" s="130">
        <f t="shared" si="6"/>
        <v>0</v>
      </c>
      <c r="J32" s="130">
        <f t="shared" si="6"/>
        <v>0</v>
      </c>
      <c r="K32" s="130">
        <f t="shared" si="6"/>
        <v>0</v>
      </c>
      <c r="L32" s="130">
        <f t="shared" si="6"/>
        <v>0</v>
      </c>
      <c r="M32" s="130">
        <f t="shared" si="6"/>
        <v>0</v>
      </c>
      <c r="N32" s="130">
        <f t="shared" si="6"/>
        <v>0</v>
      </c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</row>
    <row r="33" spans="1:110" x14ac:dyDescent="0.25">
      <c r="A33" s="43">
        <f t="shared" si="5"/>
        <v>10</v>
      </c>
      <c r="B33" s="185" t="s">
        <v>202</v>
      </c>
      <c r="C33" s="158">
        <v>9145</v>
      </c>
      <c r="D33" s="158">
        <v>10979</v>
      </c>
      <c r="E33" s="158">
        <v>9145</v>
      </c>
      <c r="F33" s="158">
        <v>10979</v>
      </c>
      <c r="G33" s="130">
        <f t="shared" si="6"/>
        <v>3</v>
      </c>
      <c r="H33" s="130">
        <f t="shared" si="6"/>
        <v>1</v>
      </c>
      <c r="I33" s="130">
        <f t="shared" si="6"/>
        <v>1</v>
      </c>
      <c r="J33" s="130">
        <f t="shared" si="6"/>
        <v>1</v>
      </c>
      <c r="K33" s="130">
        <f t="shared" si="6"/>
        <v>0</v>
      </c>
      <c r="L33" s="130">
        <f t="shared" si="6"/>
        <v>0</v>
      </c>
      <c r="M33" s="130">
        <f t="shared" si="6"/>
        <v>0</v>
      </c>
      <c r="N33" s="130">
        <f t="shared" si="6"/>
        <v>0</v>
      </c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60"/>
      <c r="BX33" s="160"/>
      <c r="BY33" s="158"/>
      <c r="BZ33" s="158"/>
      <c r="CA33" s="158"/>
      <c r="CB33" s="158"/>
      <c r="CC33" s="158"/>
      <c r="CD33" s="15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>
        <v>2</v>
      </c>
      <c r="CR33" s="178"/>
      <c r="CS33" s="178">
        <v>1</v>
      </c>
      <c r="CT33" s="178">
        <v>1</v>
      </c>
      <c r="CU33" s="178"/>
      <c r="CV33" s="178"/>
      <c r="CW33" s="178"/>
      <c r="CX33" s="178"/>
      <c r="CY33" s="178">
        <v>1</v>
      </c>
      <c r="CZ33" s="178">
        <v>1</v>
      </c>
      <c r="DA33" s="178"/>
      <c r="DB33" s="178"/>
      <c r="DC33" s="178"/>
      <c r="DD33" s="178"/>
      <c r="DE33" s="178"/>
      <c r="DF33" s="137"/>
    </row>
    <row r="34" spans="1:110" x14ac:dyDescent="0.25">
      <c r="A34" s="43">
        <f t="shared" si="5"/>
        <v>11</v>
      </c>
      <c r="B34" s="184" t="s">
        <v>203</v>
      </c>
      <c r="C34" s="158"/>
      <c r="D34" s="158">
        <v>4439</v>
      </c>
      <c r="E34" s="158"/>
      <c r="F34" s="158">
        <v>4439</v>
      </c>
      <c r="G34" s="219">
        <f t="shared" si="6"/>
        <v>0</v>
      </c>
      <c r="H34" s="219">
        <v>1</v>
      </c>
      <c r="I34" s="219">
        <f t="shared" si="6"/>
        <v>0</v>
      </c>
      <c r="J34" s="219">
        <f t="shared" si="6"/>
        <v>0</v>
      </c>
      <c r="K34" s="219">
        <f t="shared" si="6"/>
        <v>0</v>
      </c>
      <c r="L34" s="219">
        <v>1</v>
      </c>
      <c r="M34" s="219">
        <f t="shared" si="6"/>
        <v>0</v>
      </c>
      <c r="N34" s="219">
        <f t="shared" si="6"/>
        <v>0</v>
      </c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60"/>
      <c r="BX34" s="160"/>
      <c r="BY34" s="158"/>
      <c r="BZ34" s="158"/>
      <c r="CA34" s="158"/>
      <c r="CB34" s="158"/>
      <c r="CC34" s="158"/>
      <c r="CD34" s="158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>
        <v>1</v>
      </c>
      <c r="CS34" s="216"/>
      <c r="CT34" s="216"/>
      <c r="CU34" s="216"/>
      <c r="CV34" s="216">
        <v>1</v>
      </c>
      <c r="CW34" s="216"/>
      <c r="CX34" s="216"/>
      <c r="CY34" s="216"/>
      <c r="CZ34" s="216"/>
      <c r="DA34" s="216"/>
      <c r="DB34" s="216"/>
      <c r="DC34" s="216"/>
      <c r="DD34" s="216"/>
      <c r="DE34" s="216"/>
      <c r="DF34" s="216"/>
    </row>
    <row r="35" spans="1:110" x14ac:dyDescent="0.25">
      <c r="A35" s="43">
        <f t="shared" si="5"/>
        <v>12</v>
      </c>
      <c r="B35" s="185" t="s">
        <v>204</v>
      </c>
      <c r="C35" s="158">
        <v>3280</v>
      </c>
      <c r="D35" s="158">
        <v>4340</v>
      </c>
      <c r="E35" s="158">
        <v>3280</v>
      </c>
      <c r="F35" s="158">
        <v>4340</v>
      </c>
      <c r="G35" s="130">
        <f t="shared" si="6"/>
        <v>2</v>
      </c>
      <c r="H35" s="130">
        <f t="shared" si="6"/>
        <v>1</v>
      </c>
      <c r="I35" s="130">
        <f t="shared" si="6"/>
        <v>0</v>
      </c>
      <c r="J35" s="130">
        <f t="shared" si="6"/>
        <v>0</v>
      </c>
      <c r="K35" s="130">
        <f t="shared" si="6"/>
        <v>2</v>
      </c>
      <c r="L35" s="130">
        <f t="shared" si="6"/>
        <v>0</v>
      </c>
      <c r="M35" s="130">
        <f t="shared" si="6"/>
        <v>0</v>
      </c>
      <c r="N35" s="130">
        <f t="shared" si="6"/>
        <v>1</v>
      </c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>
        <v>1</v>
      </c>
      <c r="AV35" s="158"/>
      <c r="AW35" s="158"/>
      <c r="AX35" s="158"/>
      <c r="AY35" s="158">
        <v>1</v>
      </c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60"/>
      <c r="BX35" s="160"/>
      <c r="BY35" s="158"/>
      <c r="BZ35" s="158"/>
      <c r="CA35" s="158"/>
      <c r="CB35" s="158"/>
      <c r="CC35" s="158"/>
      <c r="CD35" s="15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>
        <v>1</v>
      </c>
      <c r="CR35" s="178"/>
      <c r="CS35" s="178"/>
      <c r="CT35" s="178"/>
      <c r="CU35" s="178">
        <v>1</v>
      </c>
      <c r="CV35" s="178"/>
      <c r="CW35" s="178"/>
      <c r="CX35" s="178"/>
      <c r="CY35" s="178"/>
      <c r="CZ35" s="178">
        <v>1</v>
      </c>
      <c r="DA35" s="178"/>
      <c r="DB35" s="178"/>
      <c r="DC35" s="178"/>
      <c r="DD35" s="178"/>
      <c r="DE35" s="178"/>
      <c r="DF35" s="178">
        <v>1</v>
      </c>
    </row>
    <row r="36" spans="1:110" x14ac:dyDescent="0.25">
      <c r="A36" s="43">
        <f t="shared" si="5"/>
        <v>13</v>
      </c>
      <c r="B36" s="185" t="s">
        <v>205</v>
      </c>
      <c r="C36" s="137"/>
      <c r="D36" s="137"/>
      <c r="E36" s="137"/>
      <c r="F36" s="137"/>
      <c r="G36" s="130">
        <f t="shared" si="6"/>
        <v>0</v>
      </c>
      <c r="H36" s="130">
        <f t="shared" si="6"/>
        <v>0</v>
      </c>
      <c r="I36" s="130">
        <f t="shared" si="6"/>
        <v>0</v>
      </c>
      <c r="J36" s="130">
        <f t="shared" si="6"/>
        <v>0</v>
      </c>
      <c r="K36" s="130">
        <f t="shared" si="6"/>
        <v>0</v>
      </c>
      <c r="L36" s="130">
        <f t="shared" si="6"/>
        <v>0</v>
      </c>
      <c r="M36" s="130">
        <f t="shared" si="6"/>
        <v>0</v>
      </c>
      <c r="N36" s="130">
        <f t="shared" si="6"/>
        <v>0</v>
      </c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</row>
    <row r="37" spans="1:110" ht="30" x14ac:dyDescent="0.25">
      <c r="A37" s="43">
        <f t="shared" si="5"/>
        <v>14</v>
      </c>
      <c r="B37" s="184" t="s">
        <v>206</v>
      </c>
      <c r="C37" s="158">
        <v>4682</v>
      </c>
      <c r="D37" s="158">
        <v>8639</v>
      </c>
      <c r="E37" s="158">
        <v>4682</v>
      </c>
      <c r="F37" s="158">
        <v>8639</v>
      </c>
      <c r="G37" s="130">
        <f t="shared" si="6"/>
        <v>1</v>
      </c>
      <c r="H37" s="130">
        <f t="shared" si="6"/>
        <v>0</v>
      </c>
      <c r="I37" s="130">
        <f t="shared" si="6"/>
        <v>0</v>
      </c>
      <c r="J37" s="130">
        <f t="shared" si="6"/>
        <v>0</v>
      </c>
      <c r="K37" s="130">
        <f t="shared" si="6"/>
        <v>1</v>
      </c>
      <c r="L37" s="130">
        <f t="shared" si="6"/>
        <v>0</v>
      </c>
      <c r="M37" s="130">
        <f t="shared" si="6"/>
        <v>0</v>
      </c>
      <c r="N37" s="130">
        <f t="shared" si="6"/>
        <v>0</v>
      </c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60"/>
      <c r="BX37" s="160"/>
      <c r="BY37" s="158"/>
      <c r="BZ37" s="158"/>
      <c r="CA37" s="158"/>
      <c r="CB37" s="158"/>
      <c r="CC37" s="158"/>
      <c r="CD37" s="15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V37" s="178"/>
      <c r="CW37" s="178"/>
      <c r="CX37" s="178"/>
      <c r="CY37" s="178">
        <v>1</v>
      </c>
      <c r="CZ37" s="178"/>
      <c r="DA37" s="178"/>
      <c r="DB37" s="178"/>
      <c r="DC37" s="178">
        <v>1</v>
      </c>
      <c r="DD37" s="178"/>
      <c r="DE37" s="178"/>
      <c r="DF37" s="178"/>
    </row>
    <row r="38" spans="1:110" x14ac:dyDescent="0.25">
      <c r="A38" s="43">
        <f t="shared" si="5"/>
        <v>15</v>
      </c>
      <c r="B38" s="185" t="s">
        <v>207</v>
      </c>
      <c r="C38" s="137"/>
      <c r="D38" s="137"/>
      <c r="E38" s="137"/>
      <c r="F38" s="137"/>
      <c r="G38" s="130">
        <f t="shared" si="6"/>
        <v>0</v>
      </c>
      <c r="H38" s="130">
        <f t="shared" si="6"/>
        <v>0</v>
      </c>
      <c r="I38" s="130">
        <f t="shared" si="6"/>
        <v>0</v>
      </c>
      <c r="J38" s="130">
        <f t="shared" si="6"/>
        <v>0</v>
      </c>
      <c r="K38" s="130">
        <f t="shared" si="6"/>
        <v>0</v>
      </c>
      <c r="L38" s="130">
        <f t="shared" si="6"/>
        <v>0</v>
      </c>
      <c r="M38" s="130">
        <f t="shared" si="6"/>
        <v>0</v>
      </c>
      <c r="N38" s="130">
        <f t="shared" si="6"/>
        <v>0</v>
      </c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</row>
    <row r="39" spans="1:110" ht="30" x14ac:dyDescent="0.25">
      <c r="A39" s="43">
        <f t="shared" si="5"/>
        <v>16</v>
      </c>
      <c r="B39" s="184" t="s">
        <v>208</v>
      </c>
      <c r="C39" s="158">
        <v>299</v>
      </c>
      <c r="D39" s="158">
        <v>433</v>
      </c>
      <c r="E39" s="158">
        <v>299</v>
      </c>
      <c r="F39" s="158">
        <v>433</v>
      </c>
      <c r="G39" s="130">
        <f t="shared" si="6"/>
        <v>0</v>
      </c>
      <c r="H39" s="130">
        <f t="shared" si="6"/>
        <v>0</v>
      </c>
      <c r="I39" s="130">
        <f t="shared" si="6"/>
        <v>0</v>
      </c>
      <c r="J39" s="130">
        <f t="shared" si="6"/>
        <v>0</v>
      </c>
      <c r="K39" s="130">
        <f t="shared" si="6"/>
        <v>0</v>
      </c>
      <c r="L39" s="130">
        <f t="shared" si="6"/>
        <v>0</v>
      </c>
      <c r="M39" s="130">
        <f t="shared" si="6"/>
        <v>0</v>
      </c>
      <c r="N39" s="130">
        <f t="shared" si="6"/>
        <v>0</v>
      </c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</row>
    <row r="40" spans="1:110" x14ac:dyDescent="0.25">
      <c r="A40" s="43">
        <f t="shared" si="5"/>
        <v>17</v>
      </c>
      <c r="B40" s="185" t="s">
        <v>209</v>
      </c>
      <c r="C40" s="158">
        <v>17383</v>
      </c>
      <c r="D40" s="158">
        <v>23958</v>
      </c>
      <c r="E40" s="158">
        <v>17383</v>
      </c>
      <c r="F40" s="158">
        <v>23958</v>
      </c>
      <c r="G40" s="130">
        <f t="shared" si="6"/>
        <v>0</v>
      </c>
      <c r="H40" s="130">
        <f t="shared" si="6"/>
        <v>0</v>
      </c>
      <c r="I40" s="130">
        <f t="shared" si="6"/>
        <v>0</v>
      </c>
      <c r="J40" s="130">
        <f t="shared" si="6"/>
        <v>0</v>
      </c>
      <c r="K40" s="130">
        <f t="shared" si="6"/>
        <v>0</v>
      </c>
      <c r="L40" s="130">
        <f t="shared" si="6"/>
        <v>0</v>
      </c>
      <c r="M40" s="130">
        <f t="shared" si="6"/>
        <v>0</v>
      </c>
      <c r="N40" s="130">
        <f t="shared" si="6"/>
        <v>0</v>
      </c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</row>
    <row r="41" spans="1:110" x14ac:dyDescent="0.25">
      <c r="A41" s="43">
        <f t="shared" si="5"/>
        <v>18</v>
      </c>
      <c r="B41" s="185" t="s">
        <v>210</v>
      </c>
      <c r="C41" s="137"/>
      <c r="D41" s="137"/>
      <c r="E41" s="137"/>
      <c r="F41" s="137"/>
      <c r="G41" s="130">
        <f t="shared" si="6"/>
        <v>0</v>
      </c>
      <c r="H41" s="130">
        <f t="shared" si="6"/>
        <v>0</v>
      </c>
      <c r="I41" s="130">
        <f t="shared" si="6"/>
        <v>0</v>
      </c>
      <c r="J41" s="130">
        <f t="shared" si="6"/>
        <v>0</v>
      </c>
      <c r="K41" s="130">
        <f t="shared" si="6"/>
        <v>0</v>
      </c>
      <c r="L41" s="130">
        <f t="shared" si="6"/>
        <v>0</v>
      </c>
      <c r="M41" s="130">
        <f t="shared" si="6"/>
        <v>0</v>
      </c>
      <c r="N41" s="130">
        <f t="shared" si="6"/>
        <v>0</v>
      </c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</row>
    <row r="42" spans="1:110" x14ac:dyDescent="0.25">
      <c r="A42" s="43">
        <f t="shared" si="5"/>
        <v>19</v>
      </c>
      <c r="B42" s="185" t="s">
        <v>211</v>
      </c>
      <c r="C42" s="158">
        <v>365</v>
      </c>
      <c r="D42" s="158">
        <v>676</v>
      </c>
      <c r="E42" s="158">
        <v>365</v>
      </c>
      <c r="F42" s="158">
        <v>676</v>
      </c>
      <c r="G42" s="130">
        <f t="shared" si="6"/>
        <v>0</v>
      </c>
      <c r="H42" s="130">
        <f t="shared" si="6"/>
        <v>0</v>
      </c>
      <c r="I42" s="130">
        <f t="shared" si="6"/>
        <v>0</v>
      </c>
      <c r="J42" s="130">
        <f t="shared" si="6"/>
        <v>0</v>
      </c>
      <c r="K42" s="130">
        <f t="shared" si="6"/>
        <v>0</v>
      </c>
      <c r="L42" s="130">
        <f t="shared" si="6"/>
        <v>0</v>
      </c>
      <c r="M42" s="130">
        <f t="shared" si="6"/>
        <v>0</v>
      </c>
      <c r="N42" s="130">
        <f t="shared" si="6"/>
        <v>0</v>
      </c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</row>
    <row r="43" spans="1:110" ht="30" x14ac:dyDescent="0.25">
      <c r="A43" s="43">
        <f t="shared" si="5"/>
        <v>20</v>
      </c>
      <c r="B43" s="184" t="s">
        <v>212</v>
      </c>
      <c r="C43" s="158">
        <v>3662</v>
      </c>
      <c r="D43" s="158">
        <v>1379</v>
      </c>
      <c r="E43" s="158">
        <v>3662</v>
      </c>
      <c r="F43" s="158">
        <v>1379</v>
      </c>
      <c r="G43" s="130">
        <f t="shared" si="6"/>
        <v>0</v>
      </c>
      <c r="H43" s="130">
        <f t="shared" si="6"/>
        <v>0</v>
      </c>
      <c r="I43" s="130">
        <f t="shared" si="6"/>
        <v>0</v>
      </c>
      <c r="J43" s="130">
        <f t="shared" si="6"/>
        <v>0</v>
      </c>
      <c r="K43" s="130">
        <f t="shared" si="6"/>
        <v>0</v>
      </c>
      <c r="L43" s="130">
        <f t="shared" si="6"/>
        <v>0</v>
      </c>
      <c r="M43" s="130">
        <f t="shared" si="6"/>
        <v>0</v>
      </c>
      <c r="N43" s="130">
        <f t="shared" si="6"/>
        <v>0</v>
      </c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</row>
    <row r="44" spans="1:110" ht="30" x14ac:dyDescent="0.25">
      <c r="A44" s="43">
        <f t="shared" si="5"/>
        <v>21</v>
      </c>
      <c r="B44" s="184" t="s">
        <v>213</v>
      </c>
      <c r="C44" s="137"/>
      <c r="D44" s="137"/>
      <c r="E44" s="137"/>
      <c r="F44" s="137"/>
      <c r="G44" s="130">
        <f t="shared" si="6"/>
        <v>0</v>
      </c>
      <c r="H44" s="130">
        <f t="shared" si="6"/>
        <v>0</v>
      </c>
      <c r="I44" s="130">
        <f t="shared" si="6"/>
        <v>0</v>
      </c>
      <c r="J44" s="130">
        <f t="shared" si="6"/>
        <v>0</v>
      </c>
      <c r="K44" s="130">
        <f t="shared" si="6"/>
        <v>0</v>
      </c>
      <c r="L44" s="130">
        <f t="shared" si="6"/>
        <v>0</v>
      </c>
      <c r="M44" s="130">
        <f t="shared" si="6"/>
        <v>0</v>
      </c>
      <c r="N44" s="130">
        <f t="shared" si="6"/>
        <v>0</v>
      </c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</row>
    <row r="45" spans="1:110" x14ac:dyDescent="0.25">
      <c r="A45" s="43">
        <f t="shared" si="5"/>
        <v>22</v>
      </c>
      <c r="B45" s="185" t="s">
        <v>214</v>
      </c>
      <c r="C45" s="158">
        <v>10672</v>
      </c>
      <c r="D45" s="158">
        <v>11648</v>
      </c>
      <c r="E45" s="158">
        <v>10672</v>
      </c>
      <c r="F45" s="158">
        <v>11648</v>
      </c>
      <c r="G45" s="130">
        <f t="shared" si="6"/>
        <v>0</v>
      </c>
      <c r="H45" s="130">
        <f t="shared" si="6"/>
        <v>0</v>
      </c>
      <c r="I45" s="130">
        <f t="shared" si="6"/>
        <v>0</v>
      </c>
      <c r="J45" s="130">
        <f t="shared" si="6"/>
        <v>0</v>
      </c>
      <c r="K45" s="130">
        <f t="shared" si="6"/>
        <v>1</v>
      </c>
      <c r="L45" s="130">
        <f t="shared" si="6"/>
        <v>0</v>
      </c>
      <c r="M45" s="130">
        <f t="shared" si="6"/>
        <v>1</v>
      </c>
      <c r="N45" s="130">
        <f t="shared" si="6"/>
        <v>0</v>
      </c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60"/>
      <c r="BX45" s="160"/>
      <c r="BY45" s="158"/>
      <c r="BZ45" s="158"/>
      <c r="CA45" s="158"/>
      <c r="CB45" s="158"/>
      <c r="CC45" s="158"/>
      <c r="CD45" s="158"/>
      <c r="CE45" s="216"/>
      <c r="CF45" s="216"/>
      <c r="CG45" s="216"/>
      <c r="CH45" s="216"/>
      <c r="CI45" s="216"/>
      <c r="CJ45" s="216"/>
      <c r="CK45" s="216"/>
      <c r="CL45" s="216"/>
      <c r="CM45" s="216">
        <v>1</v>
      </c>
      <c r="CN45" s="216"/>
      <c r="CO45" s="216"/>
      <c r="CP45" s="216"/>
      <c r="CQ45" s="216"/>
      <c r="CR45" s="216"/>
      <c r="CS45" s="216"/>
      <c r="CT45" s="216"/>
      <c r="CU45" s="216"/>
      <c r="CV45" s="216"/>
      <c r="CW45" s="216"/>
      <c r="CX45" s="216"/>
      <c r="CY45" s="216"/>
      <c r="CZ45" s="216"/>
      <c r="DA45" s="216"/>
      <c r="DB45" s="216"/>
      <c r="DC45" s="216"/>
      <c r="DD45" s="216"/>
      <c r="DE45" s="216">
        <v>1</v>
      </c>
      <c r="DF45" s="216"/>
    </row>
    <row r="46" spans="1:110" x14ac:dyDescent="0.25">
      <c r="A46" s="43">
        <f t="shared" si="5"/>
        <v>23</v>
      </c>
      <c r="B46" s="185" t="s">
        <v>215</v>
      </c>
      <c r="C46" s="227">
        <v>14127</v>
      </c>
      <c r="D46" s="227">
        <v>15080</v>
      </c>
      <c r="E46" s="227">
        <v>14127</v>
      </c>
      <c r="F46" s="227">
        <v>15080</v>
      </c>
      <c r="G46" s="219">
        <v>11</v>
      </c>
      <c r="H46" s="219">
        <v>10</v>
      </c>
      <c r="I46" s="219">
        <v>6</v>
      </c>
      <c r="J46" s="219">
        <v>11</v>
      </c>
      <c r="K46" s="219">
        <f t="shared" si="6"/>
        <v>0</v>
      </c>
      <c r="L46" s="219">
        <f t="shared" si="6"/>
        <v>3</v>
      </c>
      <c r="M46" s="219">
        <v>1</v>
      </c>
      <c r="N46" s="219">
        <f t="shared" si="6"/>
        <v>1</v>
      </c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>
        <v>1</v>
      </c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>
        <v>2</v>
      </c>
      <c r="AP46" s="158">
        <v>1</v>
      </c>
      <c r="AQ46" s="158"/>
      <c r="AR46" s="158"/>
      <c r="AS46" s="158"/>
      <c r="AT46" s="158"/>
      <c r="AU46" s="158">
        <v>3</v>
      </c>
      <c r="AV46" s="158">
        <v>1</v>
      </c>
      <c r="AW46" s="158">
        <v>1</v>
      </c>
      <c r="AX46" s="158">
        <v>1</v>
      </c>
      <c r="AY46" s="158"/>
      <c r="AZ46" s="158"/>
      <c r="BA46" s="158"/>
      <c r="BB46" s="158"/>
      <c r="BC46" s="158">
        <v>2</v>
      </c>
      <c r="BD46" s="158"/>
      <c r="BE46" s="158"/>
      <c r="BF46" s="158">
        <v>2</v>
      </c>
      <c r="BG46" s="158"/>
      <c r="BH46" s="158"/>
      <c r="BI46" s="158"/>
      <c r="BJ46" s="158"/>
      <c r="BK46" s="158">
        <v>3</v>
      </c>
      <c r="BL46" s="158">
        <v>1</v>
      </c>
      <c r="BM46" s="158">
        <v>1</v>
      </c>
      <c r="BN46" s="158">
        <v>2</v>
      </c>
      <c r="BO46" s="158"/>
      <c r="BP46" s="158"/>
      <c r="BQ46" s="158"/>
      <c r="BR46" s="158"/>
      <c r="BS46" s="158">
        <v>2</v>
      </c>
      <c r="BT46" s="158">
        <v>1</v>
      </c>
      <c r="BU46" s="158">
        <v>1</v>
      </c>
      <c r="BV46" s="158">
        <v>2</v>
      </c>
      <c r="BW46" s="160"/>
      <c r="BX46" s="160"/>
      <c r="BY46" s="158">
        <v>1</v>
      </c>
      <c r="BZ46" s="158"/>
      <c r="CA46" s="158">
        <v>1</v>
      </c>
      <c r="CB46" s="158"/>
      <c r="CC46" s="158">
        <v>1</v>
      </c>
      <c r="CD46" s="158"/>
      <c r="CE46" s="216"/>
      <c r="CF46" s="216"/>
      <c r="CG46" s="216"/>
      <c r="CH46" s="216"/>
      <c r="CI46" s="216"/>
      <c r="CJ46" s="216">
        <v>1</v>
      </c>
      <c r="CK46" s="216"/>
      <c r="CL46" s="216">
        <v>1</v>
      </c>
      <c r="CM46" s="216"/>
      <c r="CN46" s="216"/>
      <c r="CO46" s="216"/>
      <c r="CP46" s="216"/>
      <c r="CQ46" s="216"/>
      <c r="CR46" s="216">
        <v>1</v>
      </c>
      <c r="CS46" s="216">
        <v>3</v>
      </c>
      <c r="CT46" s="216"/>
      <c r="CU46" s="216"/>
      <c r="CV46" s="216">
        <v>1</v>
      </c>
      <c r="CW46" s="216"/>
      <c r="CX46" s="216">
        <v>1</v>
      </c>
      <c r="CY46" s="216"/>
      <c r="CZ46" s="216">
        <v>4</v>
      </c>
      <c r="DA46" s="216"/>
      <c r="DB46" s="216"/>
      <c r="DC46" s="216"/>
      <c r="DD46" s="216">
        <v>2</v>
      </c>
      <c r="DE46" s="216"/>
      <c r="DF46" s="137"/>
    </row>
    <row r="47" spans="1:110" x14ac:dyDescent="0.25">
      <c r="A47" s="43">
        <f t="shared" si="5"/>
        <v>24</v>
      </c>
      <c r="B47" s="185" t="s">
        <v>216</v>
      </c>
      <c r="C47" s="158">
        <v>3201</v>
      </c>
      <c r="D47" s="158">
        <v>2389</v>
      </c>
      <c r="E47" s="158">
        <v>3201</v>
      </c>
      <c r="F47" s="158">
        <v>2389</v>
      </c>
      <c r="G47" s="130">
        <f t="shared" si="6"/>
        <v>0</v>
      </c>
      <c r="H47" s="130">
        <f t="shared" si="6"/>
        <v>0</v>
      </c>
      <c r="I47" s="130">
        <f t="shared" si="6"/>
        <v>0</v>
      </c>
      <c r="J47" s="130">
        <f t="shared" si="6"/>
        <v>0</v>
      </c>
      <c r="K47" s="130">
        <f t="shared" si="6"/>
        <v>0</v>
      </c>
      <c r="L47" s="130">
        <f t="shared" si="6"/>
        <v>0</v>
      </c>
      <c r="M47" s="130">
        <f t="shared" si="6"/>
        <v>0</v>
      </c>
      <c r="N47" s="130">
        <f t="shared" si="6"/>
        <v>0</v>
      </c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</row>
    <row r="48" spans="1:110" x14ac:dyDescent="0.25">
      <c r="A48" s="43">
        <f t="shared" si="5"/>
        <v>25</v>
      </c>
      <c r="B48" s="185" t="s">
        <v>217</v>
      </c>
      <c r="C48" s="158">
        <v>2336</v>
      </c>
      <c r="D48" s="158">
        <v>2533</v>
      </c>
      <c r="E48" s="158">
        <v>2336</v>
      </c>
      <c r="F48" s="158">
        <v>2533</v>
      </c>
      <c r="G48" s="219">
        <f t="shared" si="6"/>
        <v>0</v>
      </c>
      <c r="H48" s="219">
        <f t="shared" si="6"/>
        <v>0</v>
      </c>
      <c r="I48" s="219">
        <f t="shared" si="6"/>
        <v>0</v>
      </c>
      <c r="J48" s="219">
        <f t="shared" si="6"/>
        <v>0</v>
      </c>
      <c r="K48" s="219">
        <v>2</v>
      </c>
      <c r="L48" s="219">
        <v>1</v>
      </c>
      <c r="M48" s="219">
        <v>2</v>
      </c>
      <c r="N48" s="219">
        <v>1</v>
      </c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60"/>
      <c r="BX48" s="160"/>
      <c r="BY48" s="158"/>
      <c r="BZ48" s="158"/>
      <c r="CA48" s="158"/>
      <c r="CB48" s="158"/>
      <c r="CC48" s="158"/>
      <c r="CD48" s="158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216"/>
      <c r="CZ48" s="216"/>
      <c r="DA48" s="216"/>
      <c r="DB48" s="216"/>
      <c r="DC48" s="216">
        <v>2</v>
      </c>
      <c r="DD48" s="216">
        <v>2</v>
      </c>
      <c r="DE48" s="216">
        <v>1</v>
      </c>
      <c r="DF48" s="216">
        <v>1</v>
      </c>
    </row>
    <row r="49" spans="1:110" x14ac:dyDescent="0.25">
      <c r="A49" s="43">
        <f t="shared" si="5"/>
        <v>26</v>
      </c>
      <c r="B49" s="185" t="s">
        <v>218</v>
      </c>
      <c r="C49" s="137"/>
      <c r="D49" s="137"/>
      <c r="E49" s="137"/>
      <c r="F49" s="137"/>
      <c r="G49" s="130">
        <f t="shared" si="6"/>
        <v>0</v>
      </c>
      <c r="H49" s="130">
        <f t="shared" si="6"/>
        <v>0</v>
      </c>
      <c r="I49" s="130">
        <f t="shared" si="6"/>
        <v>0</v>
      </c>
      <c r="J49" s="219">
        <f t="shared" si="6"/>
        <v>0</v>
      </c>
      <c r="K49" s="130">
        <f t="shared" si="6"/>
        <v>0</v>
      </c>
      <c r="L49" s="130">
        <f t="shared" si="6"/>
        <v>0</v>
      </c>
      <c r="M49" s="130">
        <f t="shared" si="6"/>
        <v>0</v>
      </c>
      <c r="N49" s="130">
        <f t="shared" si="6"/>
        <v>0</v>
      </c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</row>
    <row r="50" spans="1:110" ht="30" x14ac:dyDescent="0.25">
      <c r="A50" s="43">
        <f t="shared" si="5"/>
        <v>27</v>
      </c>
      <c r="B50" s="184" t="s">
        <v>219</v>
      </c>
      <c r="C50" s="158">
        <v>4016</v>
      </c>
      <c r="D50" s="158">
        <v>4257</v>
      </c>
      <c r="E50" s="158">
        <v>4016</v>
      </c>
      <c r="F50" s="158">
        <v>4257</v>
      </c>
      <c r="G50" s="130">
        <f t="shared" si="6"/>
        <v>0</v>
      </c>
      <c r="H50" s="130">
        <f t="shared" si="6"/>
        <v>0</v>
      </c>
      <c r="I50" s="130">
        <f t="shared" si="6"/>
        <v>0</v>
      </c>
      <c r="J50" s="130">
        <f t="shared" si="6"/>
        <v>0</v>
      </c>
      <c r="K50" s="130">
        <f t="shared" si="6"/>
        <v>0</v>
      </c>
      <c r="L50" s="130">
        <f t="shared" si="6"/>
        <v>0</v>
      </c>
      <c r="M50" s="130">
        <f t="shared" si="6"/>
        <v>0</v>
      </c>
      <c r="N50" s="130">
        <f t="shared" si="6"/>
        <v>0</v>
      </c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</row>
    <row r="51" spans="1:110" x14ac:dyDescent="0.25">
      <c r="A51" s="43">
        <f t="shared" si="5"/>
        <v>28</v>
      </c>
      <c r="B51" s="185" t="s">
        <v>220</v>
      </c>
      <c r="C51" s="158">
        <v>1863</v>
      </c>
      <c r="D51" s="158">
        <v>2392</v>
      </c>
      <c r="E51" s="158">
        <v>1863</v>
      </c>
      <c r="F51" s="158">
        <v>2392</v>
      </c>
      <c r="G51" s="130">
        <f t="shared" si="6"/>
        <v>0</v>
      </c>
      <c r="H51" s="130">
        <f t="shared" si="6"/>
        <v>1</v>
      </c>
      <c r="I51" s="130">
        <f t="shared" si="6"/>
        <v>0</v>
      </c>
      <c r="J51" s="130">
        <f t="shared" si="6"/>
        <v>0</v>
      </c>
      <c r="K51" s="130">
        <f t="shared" si="6"/>
        <v>0</v>
      </c>
      <c r="L51" s="130">
        <f t="shared" si="6"/>
        <v>1</v>
      </c>
      <c r="M51" s="130">
        <f t="shared" si="6"/>
        <v>0</v>
      </c>
      <c r="N51" s="130">
        <f t="shared" si="6"/>
        <v>0</v>
      </c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60"/>
      <c r="BX51" s="160"/>
      <c r="BY51" s="158"/>
      <c r="BZ51" s="158"/>
      <c r="CA51" s="158"/>
      <c r="CB51" s="158"/>
      <c r="CC51" s="158"/>
      <c r="CD51" s="15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8"/>
      <c r="CR51" s="178">
        <v>1</v>
      </c>
      <c r="CS51" s="178"/>
      <c r="CT51" s="178"/>
      <c r="CU51" s="178"/>
      <c r="CV51" s="178">
        <v>1</v>
      </c>
      <c r="CW51" s="178"/>
      <c r="CX51" s="178"/>
      <c r="CY51" s="178"/>
      <c r="CZ51" s="178"/>
      <c r="DA51" s="178"/>
      <c r="DB51" s="178"/>
      <c r="DC51" s="178"/>
      <c r="DD51" s="178"/>
      <c r="DE51" s="178"/>
      <c r="DF51" s="178"/>
    </row>
    <row r="52" spans="1:110" ht="30" x14ac:dyDescent="0.25">
      <c r="A52" s="43">
        <f t="shared" si="5"/>
        <v>29</v>
      </c>
      <c r="B52" s="184" t="s">
        <v>221</v>
      </c>
      <c r="C52" s="137"/>
      <c r="D52" s="137"/>
      <c r="E52" s="137"/>
      <c r="F52" s="137"/>
      <c r="G52" s="130">
        <f t="shared" si="6"/>
        <v>0</v>
      </c>
      <c r="H52" s="130">
        <f t="shared" si="6"/>
        <v>0</v>
      </c>
      <c r="I52" s="130">
        <f t="shared" si="6"/>
        <v>0</v>
      </c>
      <c r="J52" s="130">
        <f t="shared" si="6"/>
        <v>0</v>
      </c>
      <c r="K52" s="130">
        <f t="shared" si="6"/>
        <v>0</v>
      </c>
      <c r="L52" s="130">
        <f t="shared" si="6"/>
        <v>0</v>
      </c>
      <c r="M52" s="130">
        <f t="shared" si="6"/>
        <v>0</v>
      </c>
      <c r="N52" s="130">
        <f t="shared" si="6"/>
        <v>0</v>
      </c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</row>
    <row r="53" spans="1:110" ht="30" x14ac:dyDescent="0.25">
      <c r="A53" s="43">
        <f t="shared" si="5"/>
        <v>30</v>
      </c>
      <c r="B53" s="184" t="s">
        <v>222</v>
      </c>
      <c r="C53" s="175">
        <v>34213</v>
      </c>
      <c r="D53" s="178">
        <v>34222</v>
      </c>
      <c r="E53" s="175">
        <v>34213</v>
      </c>
      <c r="F53" s="178">
        <v>34222</v>
      </c>
      <c r="G53" s="130">
        <f t="shared" si="6"/>
        <v>0</v>
      </c>
      <c r="H53" s="130">
        <f t="shared" si="6"/>
        <v>0</v>
      </c>
      <c r="I53" s="130">
        <f t="shared" si="6"/>
        <v>0</v>
      </c>
      <c r="J53" s="130">
        <f t="shared" si="6"/>
        <v>0</v>
      </c>
      <c r="K53" s="130">
        <f t="shared" si="6"/>
        <v>0</v>
      </c>
      <c r="L53" s="130">
        <f t="shared" si="6"/>
        <v>0</v>
      </c>
      <c r="M53" s="130">
        <f t="shared" si="6"/>
        <v>0</v>
      </c>
      <c r="N53" s="130">
        <f t="shared" si="6"/>
        <v>0</v>
      </c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  <c r="DF53" s="137"/>
    </row>
    <row r="54" spans="1:110" ht="30" x14ac:dyDescent="0.25">
      <c r="A54" s="43">
        <f t="shared" si="5"/>
        <v>31</v>
      </c>
      <c r="B54" s="184" t="s">
        <v>223</v>
      </c>
      <c r="C54" s="137"/>
      <c r="D54" s="137"/>
      <c r="E54" s="137"/>
      <c r="F54" s="137"/>
      <c r="G54" s="130">
        <f t="shared" si="6"/>
        <v>0</v>
      </c>
      <c r="H54" s="130">
        <f t="shared" si="6"/>
        <v>0</v>
      </c>
      <c r="I54" s="130">
        <f t="shared" si="6"/>
        <v>0</v>
      </c>
      <c r="J54" s="130">
        <f t="shared" si="6"/>
        <v>0</v>
      </c>
      <c r="K54" s="130">
        <f t="shared" si="6"/>
        <v>0</v>
      </c>
      <c r="L54" s="130">
        <f t="shared" si="6"/>
        <v>0</v>
      </c>
      <c r="M54" s="130">
        <f t="shared" si="6"/>
        <v>0</v>
      </c>
      <c r="N54" s="130">
        <f t="shared" si="6"/>
        <v>0</v>
      </c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</row>
    <row r="55" spans="1:110" ht="45" x14ac:dyDescent="0.25">
      <c r="A55" s="43">
        <f t="shared" si="5"/>
        <v>32</v>
      </c>
      <c r="B55" s="184" t="s">
        <v>224</v>
      </c>
      <c r="C55" s="137"/>
      <c r="D55" s="46">
        <v>339</v>
      </c>
      <c r="E55" s="137"/>
      <c r="F55" s="137"/>
      <c r="G55" s="130">
        <f t="shared" si="6"/>
        <v>0</v>
      </c>
      <c r="H55" s="130">
        <f t="shared" si="6"/>
        <v>0</v>
      </c>
      <c r="I55" s="130">
        <f t="shared" si="6"/>
        <v>0</v>
      </c>
      <c r="J55" s="130">
        <f t="shared" si="6"/>
        <v>0</v>
      </c>
      <c r="K55" s="130">
        <f t="shared" si="6"/>
        <v>0</v>
      </c>
      <c r="L55" s="130">
        <f t="shared" si="6"/>
        <v>0</v>
      </c>
      <c r="M55" s="130">
        <f t="shared" si="6"/>
        <v>0</v>
      </c>
      <c r="N55" s="130">
        <f t="shared" si="6"/>
        <v>0</v>
      </c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</row>
    <row r="56" spans="1:110" ht="30" x14ac:dyDescent="0.25">
      <c r="A56" s="190">
        <v>33</v>
      </c>
      <c r="B56" s="170" t="s">
        <v>271</v>
      </c>
      <c r="C56" s="137"/>
      <c r="D56" s="46"/>
      <c r="E56" s="137"/>
      <c r="F56" s="137"/>
      <c r="G56" s="181">
        <f t="shared" ref="G56:N58" si="7">O56+W56+AE56+AM56+AU56+BC56+BK56+BS56+CA56+CI56+CQ56+CY56</f>
        <v>0</v>
      </c>
      <c r="H56" s="181">
        <f t="shared" si="7"/>
        <v>0</v>
      </c>
      <c r="I56" s="181">
        <f t="shared" si="7"/>
        <v>0</v>
      </c>
      <c r="J56" s="181">
        <f t="shared" si="7"/>
        <v>1</v>
      </c>
      <c r="K56" s="181">
        <f t="shared" si="7"/>
        <v>0</v>
      </c>
      <c r="L56" s="181">
        <f t="shared" si="7"/>
        <v>0</v>
      </c>
      <c r="M56" s="181">
        <f t="shared" si="7"/>
        <v>0</v>
      </c>
      <c r="N56" s="181">
        <f t="shared" si="7"/>
        <v>1</v>
      </c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>
        <v>1</v>
      </c>
      <c r="BO56" s="158"/>
      <c r="BP56" s="158"/>
      <c r="BQ56" s="158"/>
      <c r="BR56" s="158">
        <v>1</v>
      </c>
      <c r="BS56" s="158"/>
      <c r="BT56" s="158"/>
      <c r="BU56" s="158"/>
      <c r="BV56" s="158"/>
      <c r="BW56" s="160"/>
      <c r="BX56" s="160"/>
      <c r="BY56" s="158"/>
      <c r="BZ56" s="158"/>
      <c r="CA56" s="158"/>
      <c r="CB56" s="158"/>
      <c r="CC56" s="158"/>
      <c r="CD56" s="158"/>
      <c r="CE56" s="178"/>
      <c r="CF56" s="178"/>
      <c r="CG56" s="178"/>
      <c r="CH56" s="178"/>
      <c r="CI56" s="178"/>
      <c r="CJ56" s="178"/>
      <c r="CK56" s="178"/>
      <c r="CL56" s="178"/>
      <c r="CM56" s="178"/>
      <c r="CN56" s="178"/>
      <c r="CO56" s="178"/>
      <c r="CP56" s="178"/>
      <c r="CQ56" s="178"/>
      <c r="CR56" s="178"/>
      <c r="CS56" s="178"/>
      <c r="CT56" s="178"/>
      <c r="CU56" s="178"/>
      <c r="CV56" s="178"/>
      <c r="CW56" s="178"/>
      <c r="CX56" s="178"/>
      <c r="CY56" s="178"/>
      <c r="CZ56" s="178"/>
      <c r="DA56" s="178"/>
      <c r="DB56" s="178"/>
      <c r="DC56" s="178"/>
      <c r="DD56" s="178"/>
      <c r="DE56" s="178"/>
      <c r="DF56" s="178"/>
    </row>
    <row r="57" spans="1:110" x14ac:dyDescent="0.25">
      <c r="A57" s="190">
        <v>34</v>
      </c>
      <c r="B57" s="170" t="s">
        <v>298</v>
      </c>
      <c r="C57" s="137"/>
      <c r="D57" s="46"/>
      <c r="E57" s="137"/>
      <c r="F57" s="137"/>
      <c r="G57" s="181">
        <f t="shared" si="7"/>
        <v>0</v>
      </c>
      <c r="H57" s="181">
        <f t="shared" si="7"/>
        <v>0</v>
      </c>
      <c r="I57" s="181">
        <f t="shared" si="7"/>
        <v>0</v>
      </c>
      <c r="J57" s="181">
        <f t="shared" si="7"/>
        <v>0</v>
      </c>
      <c r="K57" s="181">
        <f t="shared" si="7"/>
        <v>0</v>
      </c>
      <c r="L57" s="181">
        <f t="shared" si="7"/>
        <v>0</v>
      </c>
      <c r="M57" s="181">
        <f t="shared" si="7"/>
        <v>0</v>
      </c>
      <c r="N57" s="181">
        <f t="shared" si="7"/>
        <v>0</v>
      </c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60"/>
      <c r="BX57" s="160"/>
      <c r="BY57" s="158"/>
      <c r="BZ57" s="158"/>
      <c r="CA57" s="158"/>
      <c r="CB57" s="158"/>
      <c r="CC57" s="158"/>
      <c r="CD57" s="158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8"/>
      <c r="CR57" s="178"/>
      <c r="CS57" s="178"/>
      <c r="CT57" s="178"/>
      <c r="CU57" s="178"/>
      <c r="CV57" s="178"/>
      <c r="CW57" s="178"/>
      <c r="CX57" s="178"/>
      <c r="CY57" s="178"/>
      <c r="CZ57" s="178"/>
      <c r="DA57" s="178"/>
      <c r="DB57" s="178"/>
      <c r="DC57" s="178"/>
      <c r="DD57" s="178"/>
      <c r="DE57" s="178"/>
      <c r="DF57" s="178"/>
    </row>
    <row r="58" spans="1:110" x14ac:dyDescent="0.25">
      <c r="B58" s="134" t="s">
        <v>225</v>
      </c>
      <c r="C58" s="179">
        <f t="shared" ref="C58:E58" si="8">SUM(C24:C57)</f>
        <v>208200</v>
      </c>
      <c r="D58" s="179">
        <f t="shared" si="8"/>
        <v>224617</v>
      </c>
      <c r="E58" s="179">
        <f t="shared" si="8"/>
        <v>208200</v>
      </c>
      <c r="F58" s="125">
        <f>SUM(F24:F57)</f>
        <v>224278</v>
      </c>
      <c r="G58" s="181">
        <f t="shared" si="7"/>
        <v>27</v>
      </c>
      <c r="H58" s="181">
        <f t="shared" si="7"/>
        <v>37</v>
      </c>
      <c r="I58" s="181">
        <f t="shared" si="7"/>
        <v>28</v>
      </c>
      <c r="J58" s="181">
        <f t="shared" si="7"/>
        <v>42</v>
      </c>
      <c r="K58" s="181">
        <f t="shared" si="7"/>
        <v>6</v>
      </c>
      <c r="L58" s="181">
        <f t="shared" si="7"/>
        <v>7</v>
      </c>
      <c r="M58" s="181">
        <f t="shared" si="7"/>
        <v>5</v>
      </c>
      <c r="N58" s="181">
        <f t="shared" si="7"/>
        <v>4</v>
      </c>
      <c r="O58" s="125">
        <f>SUM(O24:O57)</f>
        <v>0</v>
      </c>
      <c r="P58" s="179">
        <f t="shared" ref="P58:CA58" si="9">SUM(P24:P57)</f>
        <v>1</v>
      </c>
      <c r="Q58" s="179">
        <f t="shared" si="9"/>
        <v>2</v>
      </c>
      <c r="R58" s="179">
        <f t="shared" si="9"/>
        <v>5</v>
      </c>
      <c r="S58" s="179">
        <f t="shared" si="9"/>
        <v>0</v>
      </c>
      <c r="T58" s="179">
        <f t="shared" si="9"/>
        <v>0</v>
      </c>
      <c r="U58" s="179">
        <f t="shared" si="9"/>
        <v>0</v>
      </c>
      <c r="V58" s="179">
        <f t="shared" si="9"/>
        <v>0</v>
      </c>
      <c r="W58" s="179">
        <f t="shared" si="9"/>
        <v>0</v>
      </c>
      <c r="X58" s="179">
        <f t="shared" si="9"/>
        <v>0</v>
      </c>
      <c r="Y58" s="179">
        <f t="shared" si="9"/>
        <v>3</v>
      </c>
      <c r="Z58" s="179">
        <f t="shared" si="9"/>
        <v>0</v>
      </c>
      <c r="AA58" s="179">
        <f t="shared" si="9"/>
        <v>0</v>
      </c>
      <c r="AB58" s="179">
        <f t="shared" si="9"/>
        <v>0</v>
      </c>
      <c r="AC58" s="179">
        <f t="shared" si="9"/>
        <v>0</v>
      </c>
      <c r="AD58" s="179">
        <f t="shared" si="9"/>
        <v>0</v>
      </c>
      <c r="AE58" s="179">
        <f t="shared" si="9"/>
        <v>0</v>
      </c>
      <c r="AF58" s="179">
        <f t="shared" si="9"/>
        <v>1</v>
      </c>
      <c r="AG58" s="179">
        <f t="shared" si="9"/>
        <v>1</v>
      </c>
      <c r="AH58" s="179">
        <f t="shared" si="9"/>
        <v>2</v>
      </c>
      <c r="AI58" s="179">
        <f t="shared" si="9"/>
        <v>0</v>
      </c>
      <c r="AJ58" s="179">
        <f t="shared" si="9"/>
        <v>0</v>
      </c>
      <c r="AK58" s="179">
        <f t="shared" si="9"/>
        <v>0</v>
      </c>
      <c r="AL58" s="179">
        <f t="shared" si="9"/>
        <v>0</v>
      </c>
      <c r="AM58" s="179">
        <f t="shared" si="9"/>
        <v>1</v>
      </c>
      <c r="AN58" s="179">
        <f t="shared" si="9"/>
        <v>2</v>
      </c>
      <c r="AO58" s="179">
        <f t="shared" si="9"/>
        <v>2</v>
      </c>
      <c r="AP58" s="179">
        <f t="shared" si="9"/>
        <v>2</v>
      </c>
      <c r="AQ58" s="179">
        <f t="shared" si="9"/>
        <v>0</v>
      </c>
      <c r="AR58" s="179">
        <f t="shared" si="9"/>
        <v>0</v>
      </c>
      <c r="AS58" s="179">
        <f t="shared" si="9"/>
        <v>0</v>
      </c>
      <c r="AT58" s="179">
        <f t="shared" si="9"/>
        <v>0</v>
      </c>
      <c r="AU58" s="179">
        <f t="shared" si="9"/>
        <v>4</v>
      </c>
      <c r="AV58" s="179">
        <f t="shared" si="9"/>
        <v>2</v>
      </c>
      <c r="AW58" s="179">
        <f t="shared" si="9"/>
        <v>1</v>
      </c>
      <c r="AX58" s="179">
        <f t="shared" si="9"/>
        <v>1</v>
      </c>
      <c r="AY58" s="179">
        <f t="shared" si="9"/>
        <v>1</v>
      </c>
      <c r="AZ58" s="179">
        <f t="shared" si="9"/>
        <v>0</v>
      </c>
      <c r="BA58" s="179">
        <f t="shared" si="9"/>
        <v>0</v>
      </c>
      <c r="BB58" s="179">
        <f t="shared" si="9"/>
        <v>0</v>
      </c>
      <c r="BC58" s="179">
        <f t="shared" si="9"/>
        <v>2</v>
      </c>
      <c r="BD58" s="179">
        <f t="shared" si="9"/>
        <v>1</v>
      </c>
      <c r="BE58" s="179">
        <f t="shared" si="9"/>
        <v>0</v>
      </c>
      <c r="BF58" s="179">
        <f t="shared" si="9"/>
        <v>3</v>
      </c>
      <c r="BG58" s="179">
        <f t="shared" si="9"/>
        <v>0</v>
      </c>
      <c r="BH58" s="179">
        <f t="shared" si="9"/>
        <v>0</v>
      </c>
      <c r="BI58" s="179">
        <f t="shared" si="9"/>
        <v>0</v>
      </c>
      <c r="BJ58" s="179">
        <f t="shared" si="9"/>
        <v>0</v>
      </c>
      <c r="BK58" s="179">
        <f t="shared" si="9"/>
        <v>3</v>
      </c>
      <c r="BL58" s="179">
        <f t="shared" si="9"/>
        <v>2</v>
      </c>
      <c r="BM58" s="179">
        <f t="shared" si="9"/>
        <v>2</v>
      </c>
      <c r="BN58" s="179">
        <f t="shared" si="9"/>
        <v>4</v>
      </c>
      <c r="BO58" s="179">
        <f t="shared" si="9"/>
        <v>0</v>
      </c>
      <c r="BP58" s="179">
        <f t="shared" si="9"/>
        <v>0</v>
      </c>
      <c r="BQ58" s="179">
        <f t="shared" si="9"/>
        <v>0</v>
      </c>
      <c r="BR58" s="179">
        <f t="shared" si="9"/>
        <v>1</v>
      </c>
      <c r="BS58" s="179">
        <f t="shared" si="9"/>
        <v>3</v>
      </c>
      <c r="BT58" s="179">
        <f t="shared" si="9"/>
        <v>2</v>
      </c>
      <c r="BU58" s="179">
        <f t="shared" si="9"/>
        <v>2</v>
      </c>
      <c r="BV58" s="179">
        <f t="shared" si="9"/>
        <v>4</v>
      </c>
      <c r="BW58" s="179">
        <f t="shared" si="9"/>
        <v>0</v>
      </c>
      <c r="BX58" s="179">
        <f t="shared" si="9"/>
        <v>0</v>
      </c>
      <c r="BY58" s="179">
        <f t="shared" si="9"/>
        <v>1</v>
      </c>
      <c r="BZ58" s="179">
        <f t="shared" si="9"/>
        <v>0</v>
      </c>
      <c r="CA58" s="179">
        <f t="shared" si="9"/>
        <v>4</v>
      </c>
      <c r="CB58" s="179">
        <f t="shared" ref="CB58:DF58" si="10">SUM(CB24:CB57)</f>
        <v>4</v>
      </c>
      <c r="CC58" s="179">
        <f t="shared" si="10"/>
        <v>2</v>
      </c>
      <c r="CD58" s="179">
        <f t="shared" si="10"/>
        <v>3</v>
      </c>
      <c r="CE58" s="179">
        <f t="shared" si="10"/>
        <v>0</v>
      </c>
      <c r="CF58" s="179">
        <f t="shared" si="10"/>
        <v>0</v>
      </c>
      <c r="CG58" s="179">
        <f t="shared" si="10"/>
        <v>0</v>
      </c>
      <c r="CH58" s="179">
        <f t="shared" si="10"/>
        <v>0</v>
      </c>
      <c r="CI58" s="179">
        <f t="shared" si="10"/>
        <v>2</v>
      </c>
      <c r="CJ58" s="179">
        <f t="shared" si="10"/>
        <v>4</v>
      </c>
      <c r="CK58" s="179">
        <f t="shared" si="10"/>
        <v>1</v>
      </c>
      <c r="CL58" s="179">
        <f t="shared" si="10"/>
        <v>4</v>
      </c>
      <c r="CM58" s="179">
        <f t="shared" si="10"/>
        <v>1</v>
      </c>
      <c r="CN58" s="179">
        <f t="shared" si="10"/>
        <v>0</v>
      </c>
      <c r="CO58" s="179">
        <f t="shared" si="10"/>
        <v>0</v>
      </c>
      <c r="CP58" s="179">
        <f t="shared" si="10"/>
        <v>0</v>
      </c>
      <c r="CQ58" s="179">
        <f t="shared" si="10"/>
        <v>3</v>
      </c>
      <c r="CR58" s="179">
        <f t="shared" si="10"/>
        <v>6</v>
      </c>
      <c r="CS58" s="179">
        <f t="shared" si="10"/>
        <v>6</v>
      </c>
      <c r="CT58" s="179">
        <f t="shared" si="10"/>
        <v>6</v>
      </c>
      <c r="CU58" s="179">
        <f t="shared" si="10"/>
        <v>1</v>
      </c>
      <c r="CV58" s="179">
        <f t="shared" si="10"/>
        <v>3</v>
      </c>
      <c r="CW58" s="179">
        <f t="shared" si="10"/>
        <v>0</v>
      </c>
      <c r="CX58" s="179">
        <f t="shared" si="10"/>
        <v>1</v>
      </c>
      <c r="CY58" s="179">
        <f t="shared" si="10"/>
        <v>5</v>
      </c>
      <c r="CZ58" s="179">
        <f t="shared" si="10"/>
        <v>12</v>
      </c>
      <c r="DA58" s="179">
        <f t="shared" si="10"/>
        <v>6</v>
      </c>
      <c r="DB58" s="179">
        <f t="shared" si="10"/>
        <v>8</v>
      </c>
      <c r="DC58" s="179">
        <f t="shared" si="10"/>
        <v>3</v>
      </c>
      <c r="DD58" s="179">
        <f t="shared" si="10"/>
        <v>4</v>
      </c>
      <c r="DE58" s="179">
        <f t="shared" si="10"/>
        <v>4</v>
      </c>
      <c r="DF58" s="179">
        <f t="shared" si="10"/>
        <v>2</v>
      </c>
    </row>
    <row r="59" spans="1:110" x14ac:dyDescent="0.25">
      <c r="B59" s="135" t="s">
        <v>226</v>
      </c>
      <c r="C59" s="140">
        <f>C58+C23</f>
        <v>529883</v>
      </c>
      <c r="D59" s="140">
        <f t="shared" ref="D59:F59" si="11">D58+D23</f>
        <v>599526</v>
      </c>
      <c r="E59" s="140">
        <f t="shared" si="11"/>
        <v>529883</v>
      </c>
      <c r="F59" s="140">
        <f t="shared" si="11"/>
        <v>599187</v>
      </c>
      <c r="G59" s="155">
        <f t="shared" si="6"/>
        <v>115</v>
      </c>
      <c r="H59" s="155">
        <f t="shared" si="6"/>
        <v>131</v>
      </c>
      <c r="I59" s="155">
        <f t="shared" si="6"/>
        <v>156</v>
      </c>
      <c r="J59" s="155">
        <f t="shared" si="6"/>
        <v>209</v>
      </c>
      <c r="K59" s="155">
        <f t="shared" si="6"/>
        <v>22</v>
      </c>
      <c r="L59" s="155">
        <f t="shared" si="6"/>
        <v>22</v>
      </c>
      <c r="M59" s="155">
        <f t="shared" si="6"/>
        <v>21</v>
      </c>
      <c r="N59" s="155">
        <f t="shared" ref="N59" si="12">V59+AD59+AL59+AT59+BB59+BJ59+BR59+BZ59+CH59+CP59+CX59+DF59</f>
        <v>13</v>
      </c>
      <c r="O59" s="140">
        <f>O58+O23</f>
        <v>1</v>
      </c>
      <c r="P59" s="140">
        <f t="shared" ref="P59:CA59" si="13">P58+P23</f>
        <v>3</v>
      </c>
      <c r="Q59" s="140">
        <f t="shared" si="13"/>
        <v>6</v>
      </c>
      <c r="R59" s="140">
        <f t="shared" si="13"/>
        <v>7</v>
      </c>
      <c r="S59" s="140">
        <f t="shared" si="13"/>
        <v>0</v>
      </c>
      <c r="T59" s="140">
        <f t="shared" si="13"/>
        <v>0</v>
      </c>
      <c r="U59" s="140">
        <f t="shared" si="13"/>
        <v>0</v>
      </c>
      <c r="V59" s="140">
        <f t="shared" si="13"/>
        <v>0</v>
      </c>
      <c r="W59" s="140">
        <f t="shared" si="13"/>
        <v>0</v>
      </c>
      <c r="X59" s="140">
        <f t="shared" si="13"/>
        <v>1</v>
      </c>
      <c r="Y59" s="140">
        <f t="shared" si="13"/>
        <v>4</v>
      </c>
      <c r="Z59" s="140">
        <f t="shared" si="13"/>
        <v>2</v>
      </c>
      <c r="AA59" s="140">
        <f t="shared" si="13"/>
        <v>0</v>
      </c>
      <c r="AB59" s="140">
        <f t="shared" si="13"/>
        <v>0</v>
      </c>
      <c r="AC59" s="140">
        <f t="shared" si="13"/>
        <v>0</v>
      </c>
      <c r="AD59" s="140">
        <f t="shared" si="13"/>
        <v>0</v>
      </c>
      <c r="AE59" s="140">
        <f t="shared" si="13"/>
        <v>1</v>
      </c>
      <c r="AF59" s="140">
        <f t="shared" si="13"/>
        <v>3</v>
      </c>
      <c r="AG59" s="140">
        <f t="shared" si="13"/>
        <v>6</v>
      </c>
      <c r="AH59" s="140">
        <f t="shared" si="13"/>
        <v>5</v>
      </c>
      <c r="AI59" s="140">
        <f t="shared" si="13"/>
        <v>0</v>
      </c>
      <c r="AJ59" s="140">
        <f t="shared" si="13"/>
        <v>0</v>
      </c>
      <c r="AK59" s="140">
        <f t="shared" si="13"/>
        <v>0</v>
      </c>
      <c r="AL59" s="140">
        <f t="shared" si="13"/>
        <v>0</v>
      </c>
      <c r="AM59" s="140">
        <f t="shared" si="13"/>
        <v>5</v>
      </c>
      <c r="AN59" s="140">
        <f t="shared" si="13"/>
        <v>5</v>
      </c>
      <c r="AO59" s="140">
        <f t="shared" si="13"/>
        <v>3</v>
      </c>
      <c r="AP59" s="140">
        <f t="shared" si="13"/>
        <v>8</v>
      </c>
      <c r="AQ59" s="140">
        <f t="shared" si="13"/>
        <v>0</v>
      </c>
      <c r="AR59" s="140">
        <f t="shared" si="13"/>
        <v>0</v>
      </c>
      <c r="AS59" s="140">
        <f t="shared" si="13"/>
        <v>0</v>
      </c>
      <c r="AT59" s="140">
        <f t="shared" si="13"/>
        <v>0</v>
      </c>
      <c r="AU59" s="140">
        <f t="shared" si="13"/>
        <v>8</v>
      </c>
      <c r="AV59" s="140">
        <f t="shared" si="13"/>
        <v>9</v>
      </c>
      <c r="AW59" s="140">
        <f t="shared" si="13"/>
        <v>6</v>
      </c>
      <c r="AX59" s="140">
        <f t="shared" si="13"/>
        <v>7</v>
      </c>
      <c r="AY59" s="140">
        <f t="shared" si="13"/>
        <v>1</v>
      </c>
      <c r="AZ59" s="140">
        <f t="shared" si="13"/>
        <v>0</v>
      </c>
      <c r="BA59" s="140">
        <f t="shared" si="13"/>
        <v>0</v>
      </c>
      <c r="BB59" s="140">
        <f t="shared" si="13"/>
        <v>0</v>
      </c>
      <c r="BC59" s="140">
        <f t="shared" si="13"/>
        <v>12</v>
      </c>
      <c r="BD59" s="140">
        <f t="shared" si="13"/>
        <v>11</v>
      </c>
      <c r="BE59" s="140">
        <f t="shared" si="13"/>
        <v>10</v>
      </c>
      <c r="BF59" s="140">
        <f t="shared" si="13"/>
        <v>20</v>
      </c>
      <c r="BG59" s="140">
        <f t="shared" si="13"/>
        <v>1</v>
      </c>
      <c r="BH59" s="140">
        <f t="shared" si="13"/>
        <v>1</v>
      </c>
      <c r="BI59" s="140">
        <f t="shared" si="13"/>
        <v>0</v>
      </c>
      <c r="BJ59" s="140">
        <f t="shared" si="13"/>
        <v>1</v>
      </c>
      <c r="BK59" s="140">
        <f t="shared" si="13"/>
        <v>11</v>
      </c>
      <c r="BL59" s="140">
        <f t="shared" si="13"/>
        <v>9</v>
      </c>
      <c r="BM59" s="140">
        <f t="shared" si="13"/>
        <v>13</v>
      </c>
      <c r="BN59" s="140">
        <f t="shared" si="13"/>
        <v>24</v>
      </c>
      <c r="BO59" s="140">
        <f t="shared" si="13"/>
        <v>1</v>
      </c>
      <c r="BP59" s="140">
        <f t="shared" si="13"/>
        <v>0</v>
      </c>
      <c r="BQ59" s="140">
        <f t="shared" si="13"/>
        <v>0</v>
      </c>
      <c r="BR59" s="140">
        <f t="shared" si="13"/>
        <v>1</v>
      </c>
      <c r="BS59" s="140">
        <f t="shared" si="13"/>
        <v>7</v>
      </c>
      <c r="BT59" s="140">
        <f t="shared" si="13"/>
        <v>11</v>
      </c>
      <c r="BU59" s="140">
        <f t="shared" si="13"/>
        <v>17</v>
      </c>
      <c r="BV59" s="140">
        <f t="shared" si="13"/>
        <v>17</v>
      </c>
      <c r="BW59" s="140">
        <f t="shared" si="13"/>
        <v>1</v>
      </c>
      <c r="BX59" s="140">
        <f t="shared" si="13"/>
        <v>0</v>
      </c>
      <c r="BY59" s="140">
        <f t="shared" si="13"/>
        <v>2</v>
      </c>
      <c r="BZ59" s="140">
        <f t="shared" si="13"/>
        <v>0</v>
      </c>
      <c r="CA59" s="140">
        <f t="shared" si="13"/>
        <v>10</v>
      </c>
      <c r="CB59" s="140">
        <f t="shared" ref="CB59:DF59" si="14">CB58+CB23</f>
        <v>11</v>
      </c>
      <c r="CC59" s="140">
        <f t="shared" si="14"/>
        <v>15</v>
      </c>
      <c r="CD59" s="140">
        <f t="shared" si="14"/>
        <v>17</v>
      </c>
      <c r="CE59" s="140">
        <f t="shared" si="14"/>
        <v>1</v>
      </c>
      <c r="CF59" s="140">
        <f t="shared" si="14"/>
        <v>0</v>
      </c>
      <c r="CG59" s="140">
        <f t="shared" si="14"/>
        <v>0</v>
      </c>
      <c r="CH59" s="140">
        <f t="shared" si="14"/>
        <v>1</v>
      </c>
      <c r="CI59" s="140">
        <f t="shared" si="14"/>
        <v>8</v>
      </c>
      <c r="CJ59" s="140">
        <f t="shared" si="14"/>
        <v>11</v>
      </c>
      <c r="CK59" s="140">
        <f t="shared" si="14"/>
        <v>13</v>
      </c>
      <c r="CL59" s="140">
        <f t="shared" si="14"/>
        <v>19</v>
      </c>
      <c r="CM59" s="140">
        <f t="shared" si="14"/>
        <v>3</v>
      </c>
      <c r="CN59" s="140">
        <f t="shared" si="14"/>
        <v>5</v>
      </c>
      <c r="CO59" s="140">
        <f t="shared" si="14"/>
        <v>0</v>
      </c>
      <c r="CP59" s="140">
        <f t="shared" si="14"/>
        <v>2</v>
      </c>
      <c r="CQ59" s="140">
        <f t="shared" si="14"/>
        <v>16</v>
      </c>
      <c r="CR59" s="140">
        <f t="shared" si="14"/>
        <v>18</v>
      </c>
      <c r="CS59" s="140">
        <f t="shared" si="14"/>
        <v>24</v>
      </c>
      <c r="CT59" s="140">
        <f t="shared" si="14"/>
        <v>28</v>
      </c>
      <c r="CU59" s="140">
        <f t="shared" si="14"/>
        <v>3</v>
      </c>
      <c r="CV59" s="140">
        <f t="shared" si="14"/>
        <v>5</v>
      </c>
      <c r="CW59" s="140">
        <f t="shared" si="14"/>
        <v>3</v>
      </c>
      <c r="CX59" s="140">
        <f t="shared" si="14"/>
        <v>5</v>
      </c>
      <c r="CY59" s="140">
        <f t="shared" si="14"/>
        <v>36</v>
      </c>
      <c r="CZ59" s="140">
        <f t="shared" si="14"/>
        <v>39</v>
      </c>
      <c r="DA59" s="140">
        <f t="shared" si="14"/>
        <v>39</v>
      </c>
      <c r="DB59" s="140">
        <f t="shared" si="14"/>
        <v>55</v>
      </c>
      <c r="DC59" s="140">
        <f t="shared" si="14"/>
        <v>11</v>
      </c>
      <c r="DD59" s="140">
        <f t="shared" si="14"/>
        <v>11</v>
      </c>
      <c r="DE59" s="140">
        <f t="shared" si="14"/>
        <v>16</v>
      </c>
      <c r="DF59" s="140">
        <f t="shared" si="14"/>
        <v>3</v>
      </c>
    </row>
    <row r="61" spans="1:110" x14ac:dyDescent="0.25">
      <c r="H61" s="17">
        <f>H59+J59</f>
        <v>340</v>
      </c>
      <c r="L61" s="17">
        <f>L59+N59</f>
        <v>35</v>
      </c>
    </row>
    <row r="62" spans="1:110" x14ac:dyDescent="0.25">
      <c r="A62" s="17">
        <v>1</v>
      </c>
      <c r="B62" s="17" t="s">
        <v>300</v>
      </c>
    </row>
    <row r="63" spans="1:110" x14ac:dyDescent="0.25">
      <c r="B63" s="17" t="s">
        <v>302</v>
      </c>
    </row>
    <row r="64" spans="1:110" x14ac:dyDescent="0.25">
      <c r="B64" s="17" t="s">
        <v>299</v>
      </c>
    </row>
    <row r="65" spans="1:2" ht="15.75" customHeight="1" x14ac:dyDescent="0.25">
      <c r="B65" s="17" t="s">
        <v>301</v>
      </c>
    </row>
    <row r="67" spans="1:2" x14ac:dyDescent="0.25">
      <c r="A67" s="17">
        <v>2</v>
      </c>
      <c r="B67" s="17" t="s">
        <v>249</v>
      </c>
    </row>
    <row r="68" spans="1:2" x14ac:dyDescent="0.25">
      <c r="B68" s="17" t="s">
        <v>250</v>
      </c>
    </row>
    <row r="69" spans="1:2" x14ac:dyDescent="0.25">
      <c r="A69" s="17">
        <v>4</v>
      </c>
      <c r="B69" s="17" t="s">
        <v>277</v>
      </c>
    </row>
    <row r="70" spans="1:2" x14ac:dyDescent="0.25">
      <c r="B70" s="17" t="s">
        <v>278</v>
      </c>
    </row>
    <row r="71" spans="1:2" x14ac:dyDescent="0.25">
      <c r="B71" s="17" t="s">
        <v>279</v>
      </c>
    </row>
    <row r="72" spans="1:2" x14ac:dyDescent="0.25">
      <c r="A72" s="17">
        <v>7</v>
      </c>
      <c r="B72" s="17" t="s">
        <v>248</v>
      </c>
    </row>
    <row r="73" spans="1:2" x14ac:dyDescent="0.25">
      <c r="A73" s="17">
        <v>8</v>
      </c>
      <c r="B73" s="190" t="s">
        <v>235</v>
      </c>
    </row>
    <row r="74" spans="1:2" x14ac:dyDescent="0.25">
      <c r="B74" s="190" t="s">
        <v>236</v>
      </c>
    </row>
    <row r="75" spans="1:2" x14ac:dyDescent="0.25">
      <c r="A75" s="17">
        <v>10</v>
      </c>
      <c r="B75" s="17" t="s">
        <v>244</v>
      </c>
    </row>
    <row r="76" spans="1:2" x14ac:dyDescent="0.25">
      <c r="A76" s="17">
        <v>12</v>
      </c>
      <c r="B76" s="21" t="s">
        <v>261</v>
      </c>
    </row>
    <row r="77" spans="1:2" ht="15.75" x14ac:dyDescent="0.25">
      <c r="A77" s="17">
        <v>6</v>
      </c>
      <c r="B77" s="234" t="s">
        <v>332</v>
      </c>
    </row>
    <row r="78" spans="1:2" ht="15.75" x14ac:dyDescent="0.25">
      <c r="B78" s="235" t="s">
        <v>333</v>
      </c>
    </row>
    <row r="79" spans="1:2" ht="15.75" x14ac:dyDescent="0.25">
      <c r="B79" s="235" t="s">
        <v>334</v>
      </c>
    </row>
    <row r="80" spans="1:2" ht="15.75" x14ac:dyDescent="0.25">
      <c r="B80" s="235" t="s">
        <v>335</v>
      </c>
    </row>
    <row r="81" spans="1:14" ht="15.75" x14ac:dyDescent="0.25">
      <c r="B81" s="235" t="s">
        <v>336</v>
      </c>
    </row>
    <row r="82" spans="1:14" ht="15.75" x14ac:dyDescent="0.25">
      <c r="B82" s="235" t="s">
        <v>337</v>
      </c>
    </row>
    <row r="83" spans="1:14" ht="15.75" x14ac:dyDescent="0.25">
      <c r="B83" s="235" t="s">
        <v>338</v>
      </c>
    </row>
    <row r="84" spans="1:14" ht="15.75" x14ac:dyDescent="0.25">
      <c r="B84" s="235" t="s">
        <v>339</v>
      </c>
    </row>
    <row r="85" spans="1:14" ht="15.75" x14ac:dyDescent="0.25">
      <c r="B85" s="235" t="s">
        <v>340</v>
      </c>
    </row>
    <row r="86" spans="1:14" x14ac:dyDescent="0.25">
      <c r="B86" s="21"/>
    </row>
    <row r="89" spans="1:14" x14ac:dyDescent="0.25">
      <c r="B89" s="188"/>
    </row>
    <row r="90" spans="1:14" x14ac:dyDescent="0.25">
      <c r="A90" s="17">
        <v>12</v>
      </c>
      <c r="B90" s="21" t="s">
        <v>270</v>
      </c>
    </row>
    <row r="91" spans="1:14" x14ac:dyDescent="0.25">
      <c r="A91" s="17">
        <v>28</v>
      </c>
      <c r="B91" s="21" t="s">
        <v>232</v>
      </c>
    </row>
    <row r="92" spans="1:14" x14ac:dyDescent="0.25">
      <c r="A92" s="17">
        <v>33</v>
      </c>
      <c r="B92" s="21" t="s">
        <v>272</v>
      </c>
    </row>
    <row r="93" spans="1:14" x14ac:dyDescent="0.25">
      <c r="A93" s="17">
        <v>25</v>
      </c>
      <c r="B93" s="15" t="s">
        <v>303</v>
      </c>
    </row>
    <row r="94" spans="1:14" x14ac:dyDescent="0.25">
      <c r="B94" s="15" t="s">
        <v>304</v>
      </c>
      <c r="N94" s="21"/>
    </row>
    <row r="95" spans="1:14" x14ac:dyDescent="0.25">
      <c r="B95" s="15" t="s">
        <v>305</v>
      </c>
    </row>
    <row r="96" spans="1:14" x14ac:dyDescent="0.25">
      <c r="A96" s="17">
        <v>11</v>
      </c>
      <c r="B96" s="17" t="s">
        <v>307</v>
      </c>
    </row>
    <row r="97" spans="1:2" x14ac:dyDescent="0.25">
      <c r="A97" s="17">
        <v>23</v>
      </c>
      <c r="B97" s="17" t="s">
        <v>309</v>
      </c>
    </row>
    <row r="98" spans="1:2" x14ac:dyDescent="0.25">
      <c r="B98" s="17" t="s">
        <v>310</v>
      </c>
    </row>
    <row r="99" spans="1:2" x14ac:dyDescent="0.25">
      <c r="B99" s="17" t="s">
        <v>311</v>
      </c>
    </row>
    <row r="100" spans="1:2" x14ac:dyDescent="0.25">
      <c r="B100" s="17" t="s">
        <v>312</v>
      </c>
    </row>
    <row r="101" spans="1:2" x14ac:dyDescent="0.25">
      <c r="A101" s="17">
        <v>22</v>
      </c>
    </row>
  </sheetData>
  <mergeCells count="97">
    <mergeCell ref="CY7:CZ7"/>
    <mergeCell ref="CY6:DB6"/>
    <mergeCell ref="CY5:DF5"/>
    <mergeCell ref="DA7:DB7"/>
    <mergeCell ref="DC7:DD7"/>
    <mergeCell ref="DC6:DF6"/>
    <mergeCell ref="DE7:DF7"/>
    <mergeCell ref="CQ7:CR7"/>
    <mergeCell ref="CQ6:CT6"/>
    <mergeCell ref="CQ5:CX5"/>
    <mergeCell ref="CS7:CT7"/>
    <mergeCell ref="CU7:CV7"/>
    <mergeCell ref="CU6:CX6"/>
    <mergeCell ref="CW7:CX7"/>
    <mergeCell ref="CI7:CJ7"/>
    <mergeCell ref="CI6:CL6"/>
    <mergeCell ref="CI5:CP5"/>
    <mergeCell ref="CK7:CL7"/>
    <mergeCell ref="CM7:CN7"/>
    <mergeCell ref="CM6:CP6"/>
    <mergeCell ref="CO7:CP7"/>
    <mergeCell ref="CA7:CB7"/>
    <mergeCell ref="CA6:CD6"/>
    <mergeCell ref="CA5:CH5"/>
    <mergeCell ref="CC7:CD7"/>
    <mergeCell ref="CE7:CF7"/>
    <mergeCell ref="CE6:CH6"/>
    <mergeCell ref="CG7:CH7"/>
    <mergeCell ref="BS7:BT7"/>
    <mergeCell ref="BS6:BV6"/>
    <mergeCell ref="BS5:BZ5"/>
    <mergeCell ref="BU7:BV7"/>
    <mergeCell ref="BW7:BX7"/>
    <mergeCell ref="BW6:BZ6"/>
    <mergeCell ref="BY7:BZ7"/>
    <mergeCell ref="BK7:BL7"/>
    <mergeCell ref="BK6:BN6"/>
    <mergeCell ref="BK5:BR5"/>
    <mergeCell ref="BM7:BN7"/>
    <mergeCell ref="BO7:BP7"/>
    <mergeCell ref="BO6:BR6"/>
    <mergeCell ref="BQ7:BR7"/>
    <mergeCell ref="BC7:BD7"/>
    <mergeCell ref="BC6:BF6"/>
    <mergeCell ref="BC5:BJ5"/>
    <mergeCell ref="BE7:BF7"/>
    <mergeCell ref="BG7:BH7"/>
    <mergeCell ref="BG6:BJ6"/>
    <mergeCell ref="BI7:BJ7"/>
    <mergeCell ref="AM5:AT5"/>
    <mergeCell ref="AQ7:AR7"/>
    <mergeCell ref="AQ6:AT6"/>
    <mergeCell ref="AS7:AT7"/>
    <mergeCell ref="AU7:AV7"/>
    <mergeCell ref="AU6:AX6"/>
    <mergeCell ref="AU5:BB5"/>
    <mergeCell ref="AW7:AX7"/>
    <mergeCell ref="AY7:AZ7"/>
    <mergeCell ref="AY6:BB6"/>
    <mergeCell ref="BA7:BB7"/>
    <mergeCell ref="AI7:AJ7"/>
    <mergeCell ref="AI6:AL6"/>
    <mergeCell ref="AK7:AL7"/>
    <mergeCell ref="AM7:AN7"/>
    <mergeCell ref="AM6:AP6"/>
    <mergeCell ref="O4:DF4"/>
    <mergeCell ref="Q7:R7"/>
    <mergeCell ref="S7:T7"/>
    <mergeCell ref="S6:V6"/>
    <mergeCell ref="U7:V7"/>
    <mergeCell ref="W7:X7"/>
    <mergeCell ref="W6:Z6"/>
    <mergeCell ref="W5:AD5"/>
    <mergeCell ref="Y7:Z7"/>
    <mergeCell ref="AA6:AD6"/>
    <mergeCell ref="AA7:AB7"/>
    <mergeCell ref="AC7:AD7"/>
    <mergeCell ref="AE7:AF7"/>
    <mergeCell ref="AE6:AH6"/>
    <mergeCell ref="AE5:AL5"/>
    <mergeCell ref="AG7:AH7"/>
    <mergeCell ref="H1:T1"/>
    <mergeCell ref="B3:AJ3"/>
    <mergeCell ref="B4:B8"/>
    <mergeCell ref="A4:A8"/>
    <mergeCell ref="C4:D7"/>
    <mergeCell ref="E4:F7"/>
    <mergeCell ref="G7:H7"/>
    <mergeCell ref="G6:J6"/>
    <mergeCell ref="G4:N5"/>
    <mergeCell ref="I7:J7"/>
    <mergeCell ref="K6:N6"/>
    <mergeCell ref="K7:L7"/>
    <mergeCell ref="M7:N7"/>
    <mergeCell ref="O7:P7"/>
    <mergeCell ref="O6:R6"/>
    <mergeCell ref="O5:V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8" tint="0.59999389629810485"/>
  </sheetPr>
  <dimension ref="A1:AF60"/>
  <sheetViews>
    <sheetView topLeftCell="A2" zoomScale="80" zoomScaleNormal="80" workbookViewId="0">
      <pane xSplit="1" ySplit="9" topLeftCell="B11" activePane="bottomRight" state="frozen"/>
      <selection activeCell="A2" sqref="A2"/>
      <selection pane="topRight" activeCell="B2" sqref="B2"/>
      <selection pane="bottomLeft" activeCell="A11" sqref="A11"/>
      <selection pane="bottomRight" activeCell="D28" sqref="D28"/>
    </sheetView>
  </sheetViews>
  <sheetFormatPr defaultRowHeight="15" x14ac:dyDescent="0.25"/>
  <cols>
    <col min="1" max="1" width="4.42578125" customWidth="1"/>
    <col min="2" max="2" width="42.42578125" style="22" customWidth="1"/>
    <col min="3" max="3" width="8.28515625" style="22" customWidth="1"/>
    <col min="4" max="4" width="8" customWidth="1"/>
    <col min="5" max="5" width="7.85546875" style="15" customWidth="1"/>
    <col min="6" max="6" width="8.42578125" customWidth="1"/>
    <col min="7" max="7" width="7.85546875" style="15" customWidth="1"/>
    <col min="8" max="8" width="9.140625" customWidth="1"/>
    <col min="9" max="9" width="7.140625" style="15" customWidth="1"/>
    <col min="10" max="10" width="8" style="15" customWidth="1"/>
    <col min="11" max="11" width="7.28515625" style="15" customWidth="1"/>
    <col min="12" max="12" width="9" customWidth="1"/>
    <col min="13" max="13" width="7.140625" style="15" customWidth="1"/>
    <col min="14" max="14" width="7.85546875" customWidth="1"/>
    <col min="15" max="20" width="7.85546875" style="15" customWidth="1"/>
    <col min="21" max="21" width="7.5703125" style="15" customWidth="1"/>
    <col min="22" max="22" width="7.28515625" style="15" customWidth="1"/>
    <col min="23" max="23" width="8.85546875" style="15" customWidth="1"/>
    <col min="24" max="24" width="9.140625" style="15" customWidth="1"/>
    <col min="25" max="25" width="7.7109375" style="15" customWidth="1"/>
    <col min="26" max="26" width="8" style="15" customWidth="1"/>
    <col min="27" max="27" width="7.140625" style="15" customWidth="1"/>
    <col min="28" max="28" width="7.5703125" style="15" customWidth="1"/>
    <col min="29" max="29" width="7.7109375" style="15" customWidth="1"/>
    <col min="30" max="30" width="8.42578125" style="15" customWidth="1"/>
    <col min="31" max="31" width="7" style="15" customWidth="1"/>
    <col min="32" max="32" width="7.140625" style="15" customWidth="1"/>
  </cols>
  <sheetData>
    <row r="1" spans="1:32" s="1" customFormat="1" hidden="1" x14ac:dyDescent="0.25">
      <c r="B1" s="22"/>
      <c r="C1" s="22"/>
      <c r="E1" s="17"/>
      <c r="G1" s="17"/>
      <c r="H1" s="2" t="s">
        <v>27</v>
      </c>
      <c r="I1" s="29"/>
      <c r="J1" s="19"/>
      <c r="K1" s="17"/>
      <c r="M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s="1" customFormat="1" x14ac:dyDescent="0.25">
      <c r="B2" s="22"/>
      <c r="C2" s="22"/>
      <c r="E2" s="17"/>
      <c r="G2" s="17"/>
      <c r="I2" s="17"/>
      <c r="J2" s="17"/>
      <c r="K2" s="17"/>
      <c r="M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267" t="s">
        <v>27</v>
      </c>
      <c r="AC2" s="267"/>
      <c r="AD2" s="267"/>
      <c r="AE2" s="267"/>
      <c r="AF2" s="267"/>
    </row>
    <row r="3" spans="1:32" s="25" customFormat="1" ht="27.75" customHeight="1" x14ac:dyDescent="0.3">
      <c r="B3" s="259" t="s">
        <v>56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</row>
    <row r="5" spans="1:32" s="3" customFormat="1" x14ac:dyDescent="0.25">
      <c r="B5" s="22"/>
      <c r="C5" s="22"/>
      <c r="E5" s="15"/>
      <c r="G5" s="15"/>
      <c r="I5" s="15"/>
      <c r="J5" s="15"/>
      <c r="K5" s="15"/>
      <c r="M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2" s="18" customFormat="1" ht="15" customHeight="1" x14ac:dyDescent="0.25">
      <c r="A6" s="244" t="s">
        <v>28</v>
      </c>
      <c r="B6" s="246" t="s">
        <v>40</v>
      </c>
      <c r="C6" s="256" t="s">
        <v>53</v>
      </c>
      <c r="D6" s="257"/>
      <c r="E6" s="257"/>
      <c r="F6" s="257"/>
      <c r="G6" s="257"/>
      <c r="H6" s="258"/>
      <c r="I6" s="256" t="s">
        <v>54</v>
      </c>
      <c r="J6" s="257"/>
      <c r="K6" s="257"/>
      <c r="L6" s="257"/>
      <c r="M6" s="257"/>
      <c r="N6" s="258"/>
      <c r="O6" s="256" t="s">
        <v>106</v>
      </c>
      <c r="P6" s="257"/>
      <c r="Q6" s="257"/>
      <c r="R6" s="257"/>
      <c r="S6" s="257"/>
      <c r="T6" s="258"/>
      <c r="U6" s="256" t="s">
        <v>96</v>
      </c>
      <c r="V6" s="257"/>
      <c r="W6" s="257"/>
      <c r="X6" s="257"/>
      <c r="Y6" s="257"/>
      <c r="Z6" s="258"/>
      <c r="AA6" s="256" t="s">
        <v>97</v>
      </c>
      <c r="AB6" s="257"/>
      <c r="AC6" s="257"/>
      <c r="AD6" s="257"/>
      <c r="AE6" s="257"/>
      <c r="AF6" s="258"/>
    </row>
    <row r="7" spans="1:32" s="18" customFormat="1" ht="21" customHeight="1" x14ac:dyDescent="0.25">
      <c r="A7" s="245"/>
      <c r="B7" s="247"/>
      <c r="C7" s="260" t="s">
        <v>29</v>
      </c>
      <c r="D7" s="261"/>
      <c r="E7" s="264" t="s">
        <v>41</v>
      </c>
      <c r="F7" s="264"/>
      <c r="G7" s="264"/>
      <c r="H7" s="265"/>
      <c r="I7" s="260" t="s">
        <v>29</v>
      </c>
      <c r="J7" s="261"/>
      <c r="K7" s="264" t="s">
        <v>41</v>
      </c>
      <c r="L7" s="264"/>
      <c r="M7" s="264"/>
      <c r="N7" s="265"/>
      <c r="O7" s="260" t="s">
        <v>29</v>
      </c>
      <c r="P7" s="261"/>
      <c r="Q7" s="264" t="s">
        <v>41</v>
      </c>
      <c r="R7" s="264"/>
      <c r="S7" s="264"/>
      <c r="T7" s="265"/>
      <c r="U7" s="260" t="s">
        <v>29</v>
      </c>
      <c r="V7" s="261"/>
      <c r="W7" s="264" t="s">
        <v>41</v>
      </c>
      <c r="X7" s="264"/>
      <c r="Y7" s="264"/>
      <c r="Z7" s="265"/>
      <c r="AA7" s="260" t="s">
        <v>29</v>
      </c>
      <c r="AB7" s="261"/>
      <c r="AC7" s="264" t="s">
        <v>41</v>
      </c>
      <c r="AD7" s="264"/>
      <c r="AE7" s="264"/>
      <c r="AF7" s="265"/>
    </row>
    <row r="8" spans="1:32" s="18" customFormat="1" ht="48" customHeight="1" x14ac:dyDescent="0.25">
      <c r="A8" s="245"/>
      <c r="B8" s="247"/>
      <c r="C8" s="262"/>
      <c r="D8" s="263"/>
      <c r="E8" s="266" t="s">
        <v>107</v>
      </c>
      <c r="F8" s="265"/>
      <c r="G8" s="260" t="s">
        <v>0</v>
      </c>
      <c r="H8" s="261"/>
      <c r="I8" s="262"/>
      <c r="J8" s="263"/>
      <c r="K8" s="266" t="s">
        <v>107</v>
      </c>
      <c r="L8" s="265"/>
      <c r="M8" s="260" t="s">
        <v>0</v>
      </c>
      <c r="N8" s="261"/>
      <c r="O8" s="262"/>
      <c r="P8" s="263"/>
      <c r="Q8" s="266" t="s">
        <v>107</v>
      </c>
      <c r="R8" s="265"/>
      <c r="S8" s="260" t="s">
        <v>0</v>
      </c>
      <c r="T8" s="261"/>
      <c r="U8" s="262"/>
      <c r="V8" s="263"/>
      <c r="W8" s="266" t="s">
        <v>107</v>
      </c>
      <c r="X8" s="265"/>
      <c r="Y8" s="260" t="s">
        <v>0</v>
      </c>
      <c r="Z8" s="261"/>
      <c r="AA8" s="262"/>
      <c r="AB8" s="263"/>
      <c r="AC8" s="266" t="s">
        <v>107</v>
      </c>
      <c r="AD8" s="265"/>
      <c r="AE8" s="260" t="s">
        <v>0</v>
      </c>
      <c r="AF8" s="261"/>
    </row>
    <row r="9" spans="1:32" s="18" customFormat="1" ht="17.25" customHeight="1" x14ac:dyDescent="0.25">
      <c r="A9" s="255"/>
      <c r="B9" s="248"/>
      <c r="C9" s="30">
        <v>2020</v>
      </c>
      <c r="D9" s="30">
        <v>2021</v>
      </c>
      <c r="E9" s="30">
        <v>2020</v>
      </c>
      <c r="F9" s="30">
        <v>2021</v>
      </c>
      <c r="G9" s="30">
        <v>2020</v>
      </c>
      <c r="H9" s="30">
        <v>2021</v>
      </c>
      <c r="I9" s="30">
        <v>2020</v>
      </c>
      <c r="J9" s="30">
        <v>2021</v>
      </c>
      <c r="K9" s="30">
        <v>2020</v>
      </c>
      <c r="L9" s="30">
        <v>2021</v>
      </c>
      <c r="M9" s="30">
        <v>2020</v>
      </c>
      <c r="N9" s="30">
        <v>2021</v>
      </c>
      <c r="O9" s="30">
        <v>2020</v>
      </c>
      <c r="P9" s="30">
        <v>2021</v>
      </c>
      <c r="Q9" s="30">
        <v>2020</v>
      </c>
      <c r="R9" s="30">
        <v>2021</v>
      </c>
      <c r="S9" s="30">
        <v>2020</v>
      </c>
      <c r="T9" s="30">
        <v>2021</v>
      </c>
      <c r="U9" s="30">
        <v>2020</v>
      </c>
      <c r="V9" s="30">
        <v>2021</v>
      </c>
      <c r="W9" s="30">
        <v>2020</v>
      </c>
      <c r="X9" s="30">
        <v>2021</v>
      </c>
      <c r="Y9" s="30">
        <v>2020</v>
      </c>
      <c r="Z9" s="30">
        <v>2021</v>
      </c>
      <c r="AA9" s="30">
        <v>2020</v>
      </c>
      <c r="AB9" s="30">
        <v>2021</v>
      </c>
      <c r="AC9" s="30">
        <v>2020</v>
      </c>
      <c r="AD9" s="30">
        <v>2021</v>
      </c>
      <c r="AE9" s="30">
        <v>2020</v>
      </c>
      <c r="AF9" s="30">
        <v>2021</v>
      </c>
    </row>
    <row r="10" spans="1:32" s="11" customFormat="1" ht="11.25" x14ac:dyDescent="0.2">
      <c r="A10" s="6">
        <v>1</v>
      </c>
      <c r="B10" s="4">
        <f>A10+1</f>
        <v>2</v>
      </c>
      <c r="C10" s="4">
        <f t="shared" ref="C10:AF10" si="0">B10+1</f>
        <v>3</v>
      </c>
      <c r="D10" s="4">
        <f t="shared" si="0"/>
        <v>4</v>
      </c>
      <c r="E10" s="4">
        <f t="shared" si="0"/>
        <v>5</v>
      </c>
      <c r="F10" s="4">
        <f t="shared" si="0"/>
        <v>6</v>
      </c>
      <c r="G10" s="4">
        <f t="shared" si="0"/>
        <v>7</v>
      </c>
      <c r="H10" s="4">
        <f t="shared" si="0"/>
        <v>8</v>
      </c>
      <c r="I10" s="4">
        <f t="shared" si="0"/>
        <v>9</v>
      </c>
      <c r="J10" s="4">
        <f t="shared" si="0"/>
        <v>10</v>
      </c>
      <c r="K10" s="4">
        <f t="shared" si="0"/>
        <v>11</v>
      </c>
      <c r="L10" s="4">
        <f t="shared" si="0"/>
        <v>12</v>
      </c>
      <c r="M10" s="4">
        <f t="shared" si="0"/>
        <v>13</v>
      </c>
      <c r="N10" s="4">
        <f t="shared" si="0"/>
        <v>14</v>
      </c>
      <c r="O10" s="4">
        <f t="shared" si="0"/>
        <v>15</v>
      </c>
      <c r="P10" s="4">
        <f t="shared" si="0"/>
        <v>16</v>
      </c>
      <c r="Q10" s="4">
        <f t="shared" si="0"/>
        <v>17</v>
      </c>
      <c r="R10" s="4">
        <f t="shared" si="0"/>
        <v>18</v>
      </c>
      <c r="S10" s="4">
        <f t="shared" si="0"/>
        <v>19</v>
      </c>
      <c r="T10" s="4">
        <f t="shared" si="0"/>
        <v>20</v>
      </c>
      <c r="U10" s="4">
        <f t="shared" si="0"/>
        <v>21</v>
      </c>
      <c r="V10" s="4">
        <f t="shared" si="0"/>
        <v>22</v>
      </c>
      <c r="W10" s="4">
        <f t="shared" si="0"/>
        <v>23</v>
      </c>
      <c r="X10" s="4">
        <f t="shared" si="0"/>
        <v>24</v>
      </c>
      <c r="Y10" s="4">
        <f t="shared" si="0"/>
        <v>25</v>
      </c>
      <c r="Z10" s="4">
        <f t="shared" si="0"/>
        <v>26</v>
      </c>
      <c r="AA10" s="4">
        <f t="shared" si="0"/>
        <v>27</v>
      </c>
      <c r="AB10" s="4">
        <f t="shared" si="0"/>
        <v>28</v>
      </c>
      <c r="AC10" s="4">
        <f t="shared" si="0"/>
        <v>29</v>
      </c>
      <c r="AD10" s="4">
        <f t="shared" si="0"/>
        <v>30</v>
      </c>
      <c r="AE10" s="4">
        <f t="shared" si="0"/>
        <v>31</v>
      </c>
      <c r="AF10" s="4">
        <f t="shared" si="0"/>
        <v>32</v>
      </c>
    </row>
    <row r="11" spans="1:32" s="20" customFormat="1" ht="21.75" customHeight="1" x14ac:dyDescent="0.2">
      <c r="A11" s="51">
        <v>1</v>
      </c>
      <c r="B11" s="170" t="s">
        <v>179</v>
      </c>
      <c r="C11" s="46">
        <v>47</v>
      </c>
      <c r="D11" s="171">
        <v>48</v>
      </c>
      <c r="E11" s="171"/>
      <c r="F11" s="171">
        <v>1</v>
      </c>
      <c r="G11" s="171">
        <v>30</v>
      </c>
      <c r="H11" s="171">
        <v>30</v>
      </c>
      <c r="I11" s="171">
        <v>26</v>
      </c>
      <c r="J11" s="46">
        <v>27</v>
      </c>
      <c r="K11" s="46"/>
      <c r="L11" s="46">
        <v>1</v>
      </c>
      <c r="M11" s="46">
        <v>23</v>
      </c>
      <c r="N11" s="171">
        <v>23</v>
      </c>
      <c r="O11" s="171"/>
      <c r="P11" s="46"/>
      <c r="Q11" s="46"/>
      <c r="R11" s="46"/>
      <c r="S11" s="46"/>
      <c r="T11" s="46"/>
      <c r="U11" s="46">
        <v>19</v>
      </c>
      <c r="V11" s="46">
        <v>19</v>
      </c>
      <c r="W11" s="46"/>
      <c r="X11" s="46"/>
      <c r="Y11" s="46">
        <v>13</v>
      </c>
      <c r="Z11" s="46">
        <v>16</v>
      </c>
      <c r="AA11" s="46">
        <v>19</v>
      </c>
      <c r="AB11" s="46">
        <v>19</v>
      </c>
      <c r="AC11" s="46"/>
      <c r="AD11" s="46"/>
      <c r="AE11" s="46">
        <v>16</v>
      </c>
      <c r="AF11" s="46">
        <v>16</v>
      </c>
    </row>
    <row r="12" spans="1:32" ht="30" x14ac:dyDescent="0.25">
      <c r="A12" s="43">
        <f>A11+1</f>
        <v>2</v>
      </c>
      <c r="B12" s="184" t="s">
        <v>180</v>
      </c>
      <c r="C12" s="44">
        <v>82</v>
      </c>
      <c r="D12" s="156">
        <v>83</v>
      </c>
      <c r="E12" s="45">
        <v>1</v>
      </c>
      <c r="F12" s="45">
        <v>1</v>
      </c>
      <c r="G12" s="45">
        <v>72</v>
      </c>
      <c r="H12" s="45">
        <v>73</v>
      </c>
      <c r="I12" s="45">
        <v>40</v>
      </c>
      <c r="J12" s="45">
        <v>40</v>
      </c>
      <c r="K12" s="156">
        <v>1</v>
      </c>
      <c r="L12" s="156">
        <v>1</v>
      </c>
      <c r="M12" s="156">
        <v>30</v>
      </c>
      <c r="N12" s="156">
        <v>30</v>
      </c>
      <c r="O12" s="45">
        <v>35</v>
      </c>
      <c r="P12" s="45">
        <v>35</v>
      </c>
      <c r="Q12" s="156"/>
      <c r="R12" s="156"/>
      <c r="S12" s="156">
        <v>27</v>
      </c>
      <c r="T12" s="156">
        <v>27</v>
      </c>
      <c r="U12" s="156"/>
      <c r="V12" s="156"/>
      <c r="W12" s="156"/>
      <c r="X12" s="156"/>
      <c r="Y12" s="156"/>
      <c r="Z12" s="156"/>
      <c r="AA12" s="156">
        <v>52</v>
      </c>
      <c r="AB12" s="156">
        <v>53</v>
      </c>
      <c r="AC12" s="156">
        <v>1</v>
      </c>
      <c r="AD12" s="156">
        <v>1</v>
      </c>
      <c r="AE12" s="156">
        <v>43</v>
      </c>
      <c r="AF12" s="156">
        <v>44</v>
      </c>
    </row>
    <row r="13" spans="1:32" ht="30" x14ac:dyDescent="0.25">
      <c r="A13" s="43">
        <f t="shared" ref="A13:A23" si="1">A12+1</f>
        <v>3</v>
      </c>
      <c r="B13" s="184" t="s">
        <v>181</v>
      </c>
      <c r="C13" s="46">
        <v>34</v>
      </c>
      <c r="D13" s="176">
        <v>37</v>
      </c>
      <c r="E13" s="176"/>
      <c r="F13" s="176">
        <v>8</v>
      </c>
      <c r="G13" s="176">
        <v>26</v>
      </c>
      <c r="H13" s="176">
        <v>21</v>
      </c>
      <c r="I13" s="176">
        <v>10</v>
      </c>
      <c r="J13" s="46">
        <v>10</v>
      </c>
      <c r="K13" s="46"/>
      <c r="L13" s="46"/>
      <c r="M13" s="46">
        <v>6</v>
      </c>
      <c r="N13" s="176">
        <v>6</v>
      </c>
      <c r="O13" s="176"/>
      <c r="P13" s="46"/>
      <c r="Q13" s="46"/>
      <c r="R13" s="46"/>
      <c r="S13" s="46"/>
      <c r="T13" s="46"/>
      <c r="U13" s="46">
        <v>11</v>
      </c>
      <c r="V13" s="46">
        <v>12</v>
      </c>
      <c r="W13" s="46"/>
      <c r="X13" s="46">
        <v>1</v>
      </c>
      <c r="Y13" s="46">
        <v>7</v>
      </c>
      <c r="Z13" s="46">
        <v>7</v>
      </c>
      <c r="AA13" s="46">
        <v>10</v>
      </c>
      <c r="AB13" s="46">
        <v>10</v>
      </c>
      <c r="AC13" s="46"/>
      <c r="AD13" s="46"/>
      <c r="AE13" s="46">
        <v>5</v>
      </c>
      <c r="AF13" s="46">
        <v>5</v>
      </c>
    </row>
    <row r="14" spans="1:32" ht="30" x14ac:dyDescent="0.25">
      <c r="A14" s="43">
        <f t="shared" si="1"/>
        <v>4</v>
      </c>
      <c r="B14" s="184" t="s">
        <v>182</v>
      </c>
      <c r="C14" s="46">
        <v>53</v>
      </c>
      <c r="D14" s="176">
        <v>55</v>
      </c>
      <c r="E14" s="176"/>
      <c r="F14" s="176">
        <v>2</v>
      </c>
      <c r="G14" s="176">
        <v>40</v>
      </c>
      <c r="H14" s="176">
        <v>40</v>
      </c>
      <c r="I14" s="176">
        <v>22</v>
      </c>
      <c r="J14" s="46">
        <v>22</v>
      </c>
      <c r="K14" s="46"/>
      <c r="L14" s="46"/>
      <c r="M14" s="46">
        <v>14</v>
      </c>
      <c r="N14" s="176">
        <v>14</v>
      </c>
      <c r="O14" s="176">
        <v>8</v>
      </c>
      <c r="P14" s="46">
        <v>8</v>
      </c>
      <c r="Q14" s="46">
        <v>8</v>
      </c>
      <c r="R14" s="46"/>
      <c r="S14" s="46"/>
      <c r="T14" s="46"/>
      <c r="U14" s="46">
        <v>39</v>
      </c>
      <c r="V14" s="46">
        <v>37</v>
      </c>
      <c r="W14" s="46"/>
      <c r="X14" s="46"/>
      <c r="Y14" s="46">
        <v>24</v>
      </c>
      <c r="Z14" s="46">
        <v>24</v>
      </c>
      <c r="AA14" s="46">
        <v>33</v>
      </c>
      <c r="AB14" s="46">
        <v>33</v>
      </c>
      <c r="AC14" s="46"/>
      <c r="AD14" s="46"/>
      <c r="AE14" s="46">
        <v>23</v>
      </c>
      <c r="AF14" s="46">
        <v>25</v>
      </c>
    </row>
    <row r="15" spans="1:32" x14ac:dyDescent="0.25">
      <c r="A15" s="43">
        <f t="shared" si="1"/>
        <v>5</v>
      </c>
      <c r="B15" s="185" t="s">
        <v>183</v>
      </c>
      <c r="C15" s="46">
        <v>49</v>
      </c>
      <c r="D15" s="215">
        <v>47</v>
      </c>
      <c r="E15" s="215">
        <v>2</v>
      </c>
      <c r="F15" s="215"/>
      <c r="G15" s="215">
        <v>41</v>
      </c>
      <c r="H15" s="215">
        <v>41</v>
      </c>
      <c r="I15" s="215">
        <v>39</v>
      </c>
      <c r="J15" s="46">
        <v>38</v>
      </c>
      <c r="K15" s="46"/>
      <c r="L15" s="46"/>
      <c r="M15" s="46">
        <v>33</v>
      </c>
      <c r="N15" s="215">
        <v>33</v>
      </c>
      <c r="O15" s="215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>
        <v>43</v>
      </c>
      <c r="AB15" s="46">
        <v>42</v>
      </c>
      <c r="AC15" s="46">
        <v>2</v>
      </c>
      <c r="AD15" s="46"/>
      <c r="AE15" s="46">
        <v>34</v>
      </c>
      <c r="AF15" s="46">
        <v>34</v>
      </c>
    </row>
    <row r="16" spans="1:32" ht="30" x14ac:dyDescent="0.25">
      <c r="A16" s="43">
        <f t="shared" si="1"/>
        <v>6</v>
      </c>
      <c r="B16" s="184" t="s">
        <v>184</v>
      </c>
      <c r="C16" s="44">
        <v>51</v>
      </c>
      <c r="D16" s="156">
        <v>51</v>
      </c>
      <c r="E16" s="45">
        <v>0</v>
      </c>
      <c r="F16" s="45">
        <v>1</v>
      </c>
      <c r="G16" s="45">
        <v>35</v>
      </c>
      <c r="H16" s="45">
        <v>34</v>
      </c>
      <c r="I16" s="45">
        <v>36</v>
      </c>
      <c r="J16" s="45">
        <v>36</v>
      </c>
      <c r="K16" s="156">
        <v>0</v>
      </c>
      <c r="L16" s="156">
        <v>2</v>
      </c>
      <c r="M16" s="156">
        <v>2</v>
      </c>
      <c r="N16" s="156">
        <v>1</v>
      </c>
      <c r="O16" s="45">
        <v>3</v>
      </c>
      <c r="P16" s="45">
        <v>3</v>
      </c>
      <c r="Q16" s="156">
        <v>0</v>
      </c>
      <c r="R16" s="156">
        <v>0</v>
      </c>
      <c r="S16" s="156">
        <v>0</v>
      </c>
      <c r="T16" s="156">
        <v>0</v>
      </c>
      <c r="U16" s="156">
        <v>36</v>
      </c>
      <c r="V16" s="156">
        <v>39</v>
      </c>
      <c r="W16" s="156">
        <v>0</v>
      </c>
      <c r="X16" s="156">
        <v>3</v>
      </c>
      <c r="Y16" s="156">
        <v>0</v>
      </c>
      <c r="Z16" s="156">
        <v>0</v>
      </c>
      <c r="AA16" s="156">
        <v>46</v>
      </c>
      <c r="AB16" s="156">
        <v>47</v>
      </c>
      <c r="AC16" s="156">
        <v>1</v>
      </c>
      <c r="AD16" s="156">
        <v>3</v>
      </c>
      <c r="AE16" s="156">
        <v>2</v>
      </c>
      <c r="AF16" s="156">
        <v>0</v>
      </c>
    </row>
    <row r="17" spans="1:32" ht="30" x14ac:dyDescent="0.25">
      <c r="A17" s="43">
        <f t="shared" si="1"/>
        <v>7</v>
      </c>
      <c r="B17" s="184" t="s">
        <v>185</v>
      </c>
      <c r="C17" s="46">
        <v>32</v>
      </c>
      <c r="D17" s="176">
        <v>32</v>
      </c>
      <c r="E17" s="176">
        <v>7</v>
      </c>
      <c r="F17" s="176"/>
      <c r="G17" s="176">
        <v>5</v>
      </c>
      <c r="H17" s="176">
        <v>5</v>
      </c>
      <c r="I17" s="176">
        <v>13</v>
      </c>
      <c r="J17" s="46">
        <v>13</v>
      </c>
      <c r="K17" s="46">
        <v>3</v>
      </c>
      <c r="L17" s="46"/>
      <c r="M17" s="46"/>
      <c r="N17" s="176"/>
      <c r="O17" s="176"/>
      <c r="P17" s="46"/>
      <c r="Q17" s="46"/>
      <c r="R17" s="46"/>
      <c r="S17" s="46"/>
      <c r="T17" s="46"/>
      <c r="U17" s="46">
        <v>17</v>
      </c>
      <c r="V17" s="46">
        <v>17</v>
      </c>
      <c r="W17" s="46">
        <v>9</v>
      </c>
      <c r="X17" s="46"/>
      <c r="Y17" s="46"/>
      <c r="Z17" s="46"/>
      <c r="AA17" s="46">
        <v>13</v>
      </c>
      <c r="AB17" s="46">
        <v>13</v>
      </c>
      <c r="AC17" s="46">
        <v>4</v>
      </c>
      <c r="AD17" s="46"/>
      <c r="AE17" s="46">
        <v>2</v>
      </c>
      <c r="AF17" s="46">
        <v>2</v>
      </c>
    </row>
    <row r="18" spans="1:32" ht="30" x14ac:dyDescent="0.25">
      <c r="A18" s="43">
        <f t="shared" si="1"/>
        <v>8</v>
      </c>
      <c r="B18" s="184" t="s">
        <v>186</v>
      </c>
      <c r="C18" s="46">
        <v>18</v>
      </c>
      <c r="D18" s="176">
        <v>18</v>
      </c>
      <c r="E18" s="176"/>
      <c r="F18" s="176">
        <v>2</v>
      </c>
      <c r="G18" s="176">
        <v>12</v>
      </c>
      <c r="H18" s="176">
        <v>10</v>
      </c>
      <c r="I18" s="176">
        <v>15</v>
      </c>
      <c r="J18" s="46">
        <v>14</v>
      </c>
      <c r="K18" s="46"/>
      <c r="L18" s="46">
        <v>3</v>
      </c>
      <c r="M18" s="46">
        <v>10</v>
      </c>
      <c r="N18" s="176">
        <v>7</v>
      </c>
      <c r="O18" s="176">
        <v>1</v>
      </c>
      <c r="P18" s="46"/>
      <c r="Q18" s="46"/>
      <c r="R18" s="46"/>
      <c r="S18" s="46"/>
      <c r="T18" s="46"/>
      <c r="U18" s="46">
        <v>1</v>
      </c>
      <c r="V18" s="46"/>
      <c r="W18" s="46"/>
      <c r="X18" s="46"/>
      <c r="Y18" s="46">
        <v>1</v>
      </c>
      <c r="Z18" s="46"/>
      <c r="AA18" s="46">
        <v>11</v>
      </c>
      <c r="AB18" s="46">
        <v>12</v>
      </c>
      <c r="AC18" s="46"/>
      <c r="AD18" s="46">
        <v>1</v>
      </c>
      <c r="AE18" s="46">
        <v>9</v>
      </c>
      <c r="AF18" s="46">
        <v>9</v>
      </c>
    </row>
    <row r="19" spans="1:32" ht="30" x14ac:dyDescent="0.25">
      <c r="A19" s="43">
        <f t="shared" si="1"/>
        <v>9</v>
      </c>
      <c r="B19" s="184" t="s">
        <v>187</v>
      </c>
      <c r="C19" s="46">
        <v>22</v>
      </c>
      <c r="D19" s="176">
        <v>22</v>
      </c>
      <c r="E19" s="176"/>
      <c r="F19" s="176">
        <v>1</v>
      </c>
      <c r="G19" s="176">
        <v>5</v>
      </c>
      <c r="H19" s="176">
        <v>14</v>
      </c>
      <c r="I19" s="176">
        <v>3</v>
      </c>
      <c r="J19" s="46">
        <v>3</v>
      </c>
      <c r="K19" s="46"/>
      <c r="L19" s="46"/>
      <c r="M19" s="46"/>
      <c r="N19" s="176"/>
      <c r="O19" s="176"/>
      <c r="P19" s="46"/>
      <c r="Q19" s="46"/>
      <c r="R19" s="46"/>
      <c r="S19" s="46"/>
      <c r="T19" s="46"/>
      <c r="U19" s="46">
        <v>18</v>
      </c>
      <c r="V19" s="46">
        <v>17</v>
      </c>
      <c r="W19" s="46"/>
      <c r="X19" s="46">
        <v>1</v>
      </c>
      <c r="Y19" s="46"/>
      <c r="Z19" s="46">
        <v>3</v>
      </c>
      <c r="AA19" s="46">
        <v>13</v>
      </c>
      <c r="AB19" s="46">
        <v>13</v>
      </c>
      <c r="AC19" s="46">
        <v>2</v>
      </c>
      <c r="AD19" s="46"/>
      <c r="AE19" s="46">
        <v>3</v>
      </c>
      <c r="AF19" s="46">
        <v>3</v>
      </c>
    </row>
    <row r="20" spans="1:32" ht="30" x14ac:dyDescent="0.25">
      <c r="A20" s="43">
        <f t="shared" si="1"/>
        <v>10</v>
      </c>
      <c r="B20" s="184" t="s">
        <v>188</v>
      </c>
      <c r="C20" s="46">
        <v>21</v>
      </c>
      <c r="D20" s="176">
        <v>22</v>
      </c>
      <c r="E20" s="176"/>
      <c r="F20" s="176">
        <v>1</v>
      </c>
      <c r="G20" s="176">
        <v>17</v>
      </c>
      <c r="H20" s="176">
        <v>19</v>
      </c>
      <c r="I20" s="176">
        <v>9</v>
      </c>
      <c r="J20" s="46">
        <v>8</v>
      </c>
      <c r="K20" s="46"/>
      <c r="L20" s="46"/>
      <c r="M20" s="46">
        <v>6</v>
      </c>
      <c r="N20" s="176">
        <v>7</v>
      </c>
      <c r="O20" s="17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>
        <v>2</v>
      </c>
      <c r="AB20" s="46">
        <v>2</v>
      </c>
      <c r="AC20" s="46"/>
      <c r="AD20" s="46"/>
      <c r="AE20" s="46">
        <v>2</v>
      </c>
      <c r="AF20" s="46">
        <v>2</v>
      </c>
    </row>
    <row r="21" spans="1:32" ht="30" x14ac:dyDescent="0.25">
      <c r="A21" s="43">
        <f t="shared" si="1"/>
        <v>11</v>
      </c>
      <c r="B21" s="184" t="s">
        <v>189</v>
      </c>
      <c r="C21" s="46">
        <v>23</v>
      </c>
      <c r="D21" s="176">
        <v>23</v>
      </c>
      <c r="E21" s="176"/>
      <c r="F21" s="176"/>
      <c r="G21" s="176">
        <v>21</v>
      </c>
      <c r="H21" s="176">
        <v>21</v>
      </c>
      <c r="I21" s="176">
        <v>9</v>
      </c>
      <c r="J21" s="46">
        <v>9</v>
      </c>
      <c r="K21" s="46"/>
      <c r="L21" s="46"/>
      <c r="M21" s="46">
        <v>6</v>
      </c>
      <c r="N21" s="176">
        <v>6</v>
      </c>
      <c r="O21" s="176">
        <v>2</v>
      </c>
      <c r="P21" s="46">
        <v>2</v>
      </c>
      <c r="Q21" s="46"/>
      <c r="R21" s="46"/>
      <c r="S21" s="46"/>
      <c r="T21" s="46"/>
      <c r="U21" s="46">
        <v>1</v>
      </c>
      <c r="V21" s="46">
        <v>1</v>
      </c>
      <c r="W21" s="46"/>
      <c r="X21" s="46"/>
      <c r="Y21" s="46">
        <v>1</v>
      </c>
      <c r="Z21" s="46">
        <v>1</v>
      </c>
      <c r="AA21" s="46">
        <v>4</v>
      </c>
      <c r="AB21" s="46">
        <v>4</v>
      </c>
      <c r="AC21" s="46"/>
      <c r="AD21" s="46"/>
      <c r="AE21" s="46">
        <v>2</v>
      </c>
      <c r="AF21" s="46">
        <v>3</v>
      </c>
    </row>
    <row r="22" spans="1:32" ht="30" x14ac:dyDescent="0.25">
      <c r="A22" s="43">
        <f t="shared" si="1"/>
        <v>12</v>
      </c>
      <c r="B22" s="184" t="s">
        <v>190</v>
      </c>
      <c r="C22" s="46">
        <v>20</v>
      </c>
      <c r="D22" s="176">
        <v>20</v>
      </c>
      <c r="E22" s="176"/>
      <c r="F22" s="176"/>
      <c r="G22" s="176">
        <v>10</v>
      </c>
      <c r="H22" s="176">
        <v>10</v>
      </c>
      <c r="I22" s="176">
        <v>10</v>
      </c>
      <c r="J22" s="46">
        <v>10</v>
      </c>
      <c r="K22" s="46"/>
      <c r="L22" s="46"/>
      <c r="M22" s="46">
        <v>3</v>
      </c>
      <c r="N22" s="176">
        <v>3</v>
      </c>
      <c r="O22" s="176">
        <v>8</v>
      </c>
      <c r="P22" s="46">
        <v>8</v>
      </c>
      <c r="Q22" s="46"/>
      <c r="R22" s="46"/>
      <c r="S22" s="46">
        <v>2</v>
      </c>
      <c r="T22" s="46">
        <v>2</v>
      </c>
      <c r="U22" s="46">
        <v>4</v>
      </c>
      <c r="V22" s="46">
        <v>4</v>
      </c>
      <c r="W22" s="46"/>
      <c r="X22" s="46"/>
      <c r="Y22" s="46">
        <v>4</v>
      </c>
      <c r="Z22" s="46">
        <v>4</v>
      </c>
      <c r="AA22" s="46">
        <v>15</v>
      </c>
      <c r="AB22" s="46">
        <v>15</v>
      </c>
      <c r="AC22" s="46"/>
      <c r="AD22" s="46"/>
      <c r="AE22" s="46">
        <v>9</v>
      </c>
      <c r="AF22" s="46">
        <v>9</v>
      </c>
    </row>
    <row r="23" spans="1:32" ht="30" x14ac:dyDescent="0.25">
      <c r="A23" s="43">
        <f t="shared" si="1"/>
        <v>13</v>
      </c>
      <c r="B23" s="184" t="s">
        <v>191</v>
      </c>
      <c r="C23" s="46">
        <v>10</v>
      </c>
      <c r="D23" s="176">
        <v>10</v>
      </c>
      <c r="E23" s="176"/>
      <c r="F23" s="176"/>
      <c r="G23" s="176">
        <v>10</v>
      </c>
      <c r="H23" s="176">
        <v>10</v>
      </c>
      <c r="I23" s="176">
        <v>3</v>
      </c>
      <c r="J23" s="46">
        <v>3</v>
      </c>
      <c r="K23" s="46"/>
      <c r="L23" s="46"/>
      <c r="M23" s="46">
        <v>3</v>
      </c>
      <c r="N23" s="176">
        <v>3</v>
      </c>
      <c r="O23" s="17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141"/>
      <c r="AF23" s="141"/>
    </row>
    <row r="24" spans="1:32" x14ac:dyDescent="0.25">
      <c r="A24" s="138"/>
      <c r="B24" s="134" t="s">
        <v>192</v>
      </c>
      <c r="C24" s="125">
        <f>SUM(C11:C23)</f>
        <v>462</v>
      </c>
      <c r="D24" s="125">
        <f t="shared" ref="D24:AF24" si="2">SUM(D11:D23)</f>
        <v>468</v>
      </c>
      <c r="E24" s="125">
        <f t="shared" si="2"/>
        <v>10</v>
      </c>
      <c r="F24" s="125">
        <f t="shared" si="2"/>
        <v>17</v>
      </c>
      <c r="G24" s="125">
        <f t="shared" si="2"/>
        <v>324</v>
      </c>
      <c r="H24" s="125">
        <f t="shared" si="2"/>
        <v>328</v>
      </c>
      <c r="I24" s="125">
        <f t="shared" si="2"/>
        <v>235</v>
      </c>
      <c r="J24" s="125">
        <f t="shared" si="2"/>
        <v>233</v>
      </c>
      <c r="K24" s="125">
        <f t="shared" si="2"/>
        <v>4</v>
      </c>
      <c r="L24" s="125">
        <f t="shared" si="2"/>
        <v>7</v>
      </c>
      <c r="M24" s="125">
        <f t="shared" si="2"/>
        <v>136</v>
      </c>
      <c r="N24" s="125">
        <f t="shared" si="2"/>
        <v>133</v>
      </c>
      <c r="O24" s="125">
        <f t="shared" si="2"/>
        <v>57</v>
      </c>
      <c r="P24" s="125">
        <f t="shared" si="2"/>
        <v>56</v>
      </c>
      <c r="Q24" s="125">
        <f t="shared" si="2"/>
        <v>8</v>
      </c>
      <c r="R24" s="125">
        <f t="shared" si="2"/>
        <v>0</v>
      </c>
      <c r="S24" s="125">
        <f t="shared" si="2"/>
        <v>29</v>
      </c>
      <c r="T24" s="125">
        <f t="shared" si="2"/>
        <v>29</v>
      </c>
      <c r="U24" s="125">
        <f t="shared" si="2"/>
        <v>146</v>
      </c>
      <c r="V24" s="125">
        <f t="shared" si="2"/>
        <v>146</v>
      </c>
      <c r="W24" s="125">
        <f t="shared" si="2"/>
        <v>9</v>
      </c>
      <c r="X24" s="125">
        <f t="shared" si="2"/>
        <v>5</v>
      </c>
      <c r="Y24" s="125">
        <f t="shared" si="2"/>
        <v>50</v>
      </c>
      <c r="Z24" s="125">
        <f t="shared" si="2"/>
        <v>55</v>
      </c>
      <c r="AA24" s="125">
        <f t="shared" si="2"/>
        <v>261</v>
      </c>
      <c r="AB24" s="125">
        <f t="shared" si="2"/>
        <v>263</v>
      </c>
      <c r="AC24" s="125">
        <f t="shared" si="2"/>
        <v>10</v>
      </c>
      <c r="AD24" s="125">
        <f t="shared" si="2"/>
        <v>5</v>
      </c>
      <c r="AE24" s="125">
        <f t="shared" si="2"/>
        <v>150</v>
      </c>
      <c r="AF24" s="125">
        <f t="shared" si="2"/>
        <v>152</v>
      </c>
    </row>
    <row r="25" spans="1:32" x14ac:dyDescent="0.25">
      <c r="A25" s="43">
        <v>1</v>
      </c>
      <c r="B25" s="185" t="s">
        <v>193</v>
      </c>
      <c r="C25" s="46">
        <v>1</v>
      </c>
      <c r="D25" s="176">
        <v>1</v>
      </c>
      <c r="E25" s="176"/>
      <c r="F25" s="176">
        <v>1</v>
      </c>
      <c r="G25" s="176"/>
      <c r="H25" s="176"/>
      <c r="I25" s="176"/>
      <c r="J25" s="46"/>
      <c r="K25" s="46"/>
      <c r="L25" s="46"/>
      <c r="M25" s="46"/>
      <c r="N25" s="176"/>
      <c r="O25" s="17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>
        <v>1</v>
      </c>
      <c r="AB25" s="46">
        <v>1</v>
      </c>
      <c r="AC25" s="46"/>
      <c r="AD25" s="46"/>
      <c r="AE25" s="46">
        <v>1</v>
      </c>
      <c r="AF25" s="46">
        <v>1</v>
      </c>
    </row>
    <row r="26" spans="1:32" x14ac:dyDescent="0.25">
      <c r="A26" s="43">
        <f>A25+1</f>
        <v>2</v>
      </c>
      <c r="B26" s="184" t="s">
        <v>194</v>
      </c>
      <c r="C26" s="46">
        <v>19</v>
      </c>
      <c r="D26" s="173">
        <v>14</v>
      </c>
      <c r="E26" s="173"/>
      <c r="F26" s="173"/>
      <c r="G26" s="173">
        <v>11</v>
      </c>
      <c r="H26" s="173">
        <v>6</v>
      </c>
      <c r="I26" s="173">
        <v>2</v>
      </c>
      <c r="J26" s="46">
        <v>2</v>
      </c>
      <c r="K26" s="46"/>
      <c r="L26" s="46"/>
      <c r="M26" s="46"/>
      <c r="N26" s="173"/>
      <c r="O26" s="173">
        <v>1</v>
      </c>
      <c r="P26" s="46">
        <v>1</v>
      </c>
      <c r="Q26" s="46"/>
      <c r="R26" s="46"/>
      <c r="S26" s="46">
        <v>1</v>
      </c>
      <c r="T26" s="46">
        <v>1</v>
      </c>
      <c r="U26" s="46"/>
      <c r="V26" s="46"/>
      <c r="W26" s="46"/>
      <c r="X26" s="46"/>
      <c r="Y26" s="46"/>
      <c r="Z26" s="46"/>
      <c r="AA26" s="46">
        <v>6</v>
      </c>
      <c r="AB26" s="46">
        <v>6</v>
      </c>
      <c r="AC26" s="46"/>
      <c r="AD26" s="46"/>
      <c r="AE26" s="46">
        <v>1</v>
      </c>
      <c r="AF26" s="46">
        <v>1</v>
      </c>
    </row>
    <row r="27" spans="1:32" x14ac:dyDescent="0.25">
      <c r="A27" s="43">
        <f t="shared" ref="A27:A56" si="3">A26+1</f>
        <v>3</v>
      </c>
      <c r="B27" s="185" t="s">
        <v>195</v>
      </c>
      <c r="C27" s="46">
        <v>20</v>
      </c>
      <c r="D27" s="176">
        <v>16</v>
      </c>
      <c r="E27" s="176"/>
      <c r="F27" s="176"/>
      <c r="G27" s="176">
        <v>14</v>
      </c>
      <c r="H27" s="176">
        <v>8</v>
      </c>
      <c r="I27" s="176">
        <v>12</v>
      </c>
      <c r="J27" s="46">
        <v>12</v>
      </c>
      <c r="K27" s="46"/>
      <c r="L27" s="46"/>
      <c r="M27" s="46">
        <v>3</v>
      </c>
      <c r="N27" s="176">
        <v>3</v>
      </c>
      <c r="O27" s="176">
        <v>1</v>
      </c>
      <c r="P27" s="46">
        <v>1</v>
      </c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>
        <v>3</v>
      </c>
      <c r="AB27" s="46">
        <v>3</v>
      </c>
      <c r="AC27" s="46"/>
      <c r="AD27" s="46"/>
      <c r="AE27" s="46">
        <v>3</v>
      </c>
      <c r="AF27" s="141"/>
    </row>
    <row r="28" spans="1:32" x14ac:dyDescent="0.25">
      <c r="A28" s="43">
        <f t="shared" si="3"/>
        <v>4</v>
      </c>
      <c r="B28" s="185" t="s">
        <v>196</v>
      </c>
      <c r="C28" s="46">
        <v>17</v>
      </c>
      <c r="D28" s="236">
        <v>17</v>
      </c>
      <c r="E28" s="176"/>
      <c r="F28" s="176"/>
      <c r="G28" s="176">
        <v>4</v>
      </c>
      <c r="H28" s="176">
        <v>6</v>
      </c>
      <c r="I28" s="176">
        <v>2</v>
      </c>
      <c r="J28" s="46">
        <v>2</v>
      </c>
      <c r="K28" s="46"/>
      <c r="L28" s="46"/>
      <c r="M28" s="46"/>
      <c r="N28" s="176"/>
      <c r="O28" s="176">
        <v>3</v>
      </c>
      <c r="P28" s="46">
        <v>3</v>
      </c>
      <c r="Q28" s="46"/>
      <c r="R28" s="46"/>
      <c r="S28" s="46"/>
      <c r="T28" s="46"/>
      <c r="U28" s="46">
        <v>1</v>
      </c>
      <c r="V28" s="46">
        <v>1</v>
      </c>
      <c r="W28" s="46"/>
      <c r="X28" s="46"/>
      <c r="Y28" s="46">
        <v>1</v>
      </c>
      <c r="Z28" s="46">
        <v>1</v>
      </c>
      <c r="AA28" s="46">
        <v>21</v>
      </c>
      <c r="AB28" s="46">
        <v>20</v>
      </c>
      <c r="AC28" s="46"/>
      <c r="AD28" s="46"/>
      <c r="AE28" s="46">
        <v>8</v>
      </c>
      <c r="AF28" s="46">
        <v>10</v>
      </c>
    </row>
    <row r="29" spans="1:32" x14ac:dyDescent="0.25">
      <c r="A29" s="43">
        <f t="shared" si="3"/>
        <v>5</v>
      </c>
      <c r="B29" s="185" t="s">
        <v>197</v>
      </c>
      <c r="C29" s="46">
        <v>24</v>
      </c>
      <c r="D29" s="176">
        <v>27</v>
      </c>
      <c r="E29" s="176"/>
      <c r="F29" s="176">
        <v>3</v>
      </c>
      <c r="G29" s="176">
        <v>13</v>
      </c>
      <c r="H29" s="176">
        <v>17</v>
      </c>
      <c r="I29" s="176">
        <v>13</v>
      </c>
      <c r="J29" s="46">
        <v>13</v>
      </c>
      <c r="K29" s="46"/>
      <c r="L29" s="46"/>
      <c r="M29" s="46">
        <v>8</v>
      </c>
      <c r="N29" s="176">
        <v>13</v>
      </c>
      <c r="O29" s="176"/>
      <c r="P29" s="46"/>
      <c r="Q29" s="46"/>
      <c r="R29" s="46"/>
      <c r="S29" s="46"/>
      <c r="T29" s="46"/>
      <c r="U29" s="46">
        <v>6</v>
      </c>
      <c r="V29" s="46">
        <v>7</v>
      </c>
      <c r="W29" s="46"/>
      <c r="X29" s="46"/>
      <c r="Y29" s="46">
        <v>2</v>
      </c>
      <c r="Z29" s="46">
        <v>2</v>
      </c>
      <c r="AA29" s="46">
        <v>22</v>
      </c>
      <c r="AB29" s="46">
        <v>26</v>
      </c>
      <c r="AC29" s="46"/>
      <c r="AD29" s="46">
        <v>3</v>
      </c>
      <c r="AE29" s="46">
        <v>15</v>
      </c>
      <c r="AF29" s="46">
        <v>16</v>
      </c>
    </row>
    <row r="30" spans="1:32" x14ac:dyDescent="0.25">
      <c r="A30" s="43">
        <f t="shared" si="3"/>
        <v>6</v>
      </c>
      <c r="B30" s="185" t="s">
        <v>198</v>
      </c>
      <c r="C30" s="46">
        <v>15</v>
      </c>
      <c r="D30" s="176">
        <v>15</v>
      </c>
      <c r="E30" s="176"/>
      <c r="F30" s="176"/>
      <c r="G30" s="176">
        <v>9</v>
      </c>
      <c r="H30" s="176">
        <v>9</v>
      </c>
      <c r="I30" s="176">
        <v>4</v>
      </c>
      <c r="J30" s="46">
        <v>4</v>
      </c>
      <c r="K30" s="46"/>
      <c r="L30" s="46"/>
      <c r="M30" s="46">
        <v>4</v>
      </c>
      <c r="N30" s="176">
        <v>4</v>
      </c>
      <c r="O30" s="176"/>
      <c r="P30" s="46"/>
      <c r="Q30" s="46"/>
      <c r="R30" s="46"/>
      <c r="S30" s="46"/>
      <c r="T30" s="46"/>
      <c r="U30" s="46">
        <v>8</v>
      </c>
      <c r="V30" s="46">
        <v>8</v>
      </c>
      <c r="W30" s="46"/>
      <c r="X30" s="46"/>
      <c r="Y30" s="46">
        <v>3</v>
      </c>
      <c r="Z30" s="46">
        <v>3</v>
      </c>
      <c r="AA30" s="46">
        <v>3</v>
      </c>
      <c r="AB30" s="46">
        <v>3</v>
      </c>
      <c r="AC30" s="46"/>
      <c r="AD30" s="46"/>
      <c r="AE30" s="46">
        <v>1</v>
      </c>
      <c r="AF30" s="46">
        <v>1</v>
      </c>
    </row>
    <row r="31" spans="1:32" x14ac:dyDescent="0.25">
      <c r="A31" s="43">
        <f t="shared" si="3"/>
        <v>7</v>
      </c>
      <c r="B31" s="185" t="s">
        <v>199</v>
      </c>
      <c r="C31" s="46">
        <v>18</v>
      </c>
      <c r="D31" s="176">
        <v>15</v>
      </c>
      <c r="E31" s="176"/>
      <c r="F31" s="176"/>
      <c r="G31" s="176">
        <v>1</v>
      </c>
      <c r="H31" s="176">
        <v>3</v>
      </c>
      <c r="I31" s="176"/>
      <c r="J31" s="46"/>
      <c r="K31" s="46"/>
      <c r="L31" s="46"/>
      <c r="M31" s="46"/>
      <c r="N31" s="176"/>
      <c r="O31" s="17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141"/>
      <c r="AE31" s="156"/>
      <c r="AF31" s="141"/>
    </row>
    <row r="32" spans="1:32" x14ac:dyDescent="0.25">
      <c r="A32" s="43">
        <f t="shared" si="3"/>
        <v>8</v>
      </c>
      <c r="B32" s="185" t="s">
        <v>200</v>
      </c>
      <c r="C32" s="44">
        <v>12</v>
      </c>
      <c r="D32" s="156">
        <v>13</v>
      </c>
      <c r="E32" s="45"/>
      <c r="F32" s="45"/>
      <c r="G32" s="45">
        <v>3</v>
      </c>
      <c r="H32" s="45">
        <v>4</v>
      </c>
      <c r="I32" s="45">
        <v>1</v>
      </c>
      <c r="J32" s="45">
        <v>1</v>
      </c>
      <c r="K32" s="156"/>
      <c r="L32" s="156"/>
      <c r="M32" s="156"/>
      <c r="N32" s="156"/>
      <c r="O32" s="45">
        <v>5</v>
      </c>
      <c r="P32" s="45">
        <v>5</v>
      </c>
      <c r="Q32" s="156">
        <v>5</v>
      </c>
      <c r="R32" s="156"/>
      <c r="S32" s="156"/>
      <c r="T32" s="156"/>
      <c r="U32" s="156">
        <v>9</v>
      </c>
      <c r="V32" s="156">
        <v>9</v>
      </c>
      <c r="W32" s="156">
        <v>1</v>
      </c>
      <c r="X32" s="46"/>
      <c r="Y32" s="156">
        <v>1</v>
      </c>
      <c r="Z32" s="156">
        <v>2</v>
      </c>
      <c r="AA32" s="156">
        <v>3</v>
      </c>
      <c r="AB32" s="156">
        <v>3</v>
      </c>
      <c r="AC32" s="156"/>
      <c r="AD32" s="156"/>
      <c r="AE32" s="156">
        <v>2</v>
      </c>
      <c r="AF32" s="156">
        <v>3</v>
      </c>
    </row>
    <row r="33" spans="1:32" x14ac:dyDescent="0.25">
      <c r="A33" s="43">
        <f t="shared" si="3"/>
        <v>9</v>
      </c>
      <c r="B33" s="185" t="s">
        <v>201</v>
      </c>
      <c r="C33" s="46">
        <v>15</v>
      </c>
      <c r="D33" s="176">
        <v>15</v>
      </c>
      <c r="E33" s="176"/>
      <c r="F33" s="176"/>
      <c r="G33" s="176">
        <v>7</v>
      </c>
      <c r="H33" s="176">
        <v>7</v>
      </c>
      <c r="I33" s="176"/>
      <c r="J33" s="46"/>
      <c r="K33" s="46"/>
      <c r="L33" s="46"/>
      <c r="M33" s="46"/>
      <c r="N33" s="176"/>
      <c r="O33" s="17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159"/>
      <c r="AF33" s="141"/>
    </row>
    <row r="34" spans="1:32" x14ac:dyDescent="0.25">
      <c r="A34" s="43">
        <f t="shared" si="3"/>
        <v>10</v>
      </c>
      <c r="B34" s="185" t="s">
        <v>202</v>
      </c>
      <c r="C34" s="46">
        <v>21</v>
      </c>
      <c r="D34" s="176">
        <v>21</v>
      </c>
      <c r="E34" s="176"/>
      <c r="F34" s="176"/>
      <c r="G34" s="176">
        <v>10</v>
      </c>
      <c r="H34" s="176">
        <v>11</v>
      </c>
      <c r="I34" s="176">
        <v>4</v>
      </c>
      <c r="J34" s="46">
        <v>4</v>
      </c>
      <c r="K34" s="46"/>
      <c r="L34" s="46"/>
      <c r="M34" s="46">
        <v>3</v>
      </c>
      <c r="N34" s="176">
        <v>4</v>
      </c>
      <c r="O34" s="176"/>
      <c r="P34" s="46"/>
      <c r="Q34" s="46"/>
      <c r="R34" s="46"/>
      <c r="S34" s="46"/>
      <c r="T34" s="46"/>
      <c r="U34" s="46">
        <v>3</v>
      </c>
      <c r="V34" s="46">
        <v>3</v>
      </c>
      <c r="W34" s="46">
        <v>3</v>
      </c>
      <c r="X34" s="46"/>
      <c r="Y34" s="46"/>
      <c r="Z34" s="46"/>
      <c r="AA34" s="46">
        <v>23</v>
      </c>
      <c r="AB34" s="46">
        <v>23</v>
      </c>
      <c r="AC34" s="46"/>
      <c r="AD34" s="46"/>
      <c r="AE34" s="46"/>
      <c r="AF34" s="46">
        <v>4</v>
      </c>
    </row>
    <row r="35" spans="1:32" x14ac:dyDescent="0.25">
      <c r="A35" s="43">
        <f t="shared" si="3"/>
        <v>11</v>
      </c>
      <c r="B35" s="184" t="s">
        <v>203</v>
      </c>
      <c r="C35" s="44">
        <v>10</v>
      </c>
      <c r="D35" s="156">
        <v>10</v>
      </c>
      <c r="E35" s="45"/>
      <c r="F35" s="45"/>
      <c r="G35" s="45">
        <v>2</v>
      </c>
      <c r="H35" s="45">
        <v>2</v>
      </c>
      <c r="I35" s="45"/>
      <c r="J35" s="45"/>
      <c r="K35" s="156"/>
      <c r="L35" s="156"/>
      <c r="M35" s="156"/>
      <c r="N35" s="156"/>
      <c r="O35" s="45"/>
      <c r="P35" s="45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>
        <v>10</v>
      </c>
      <c r="AB35" s="156">
        <v>10</v>
      </c>
      <c r="AC35" s="156"/>
      <c r="AD35" s="156"/>
      <c r="AE35" s="156">
        <v>2</v>
      </c>
      <c r="AF35" s="156">
        <v>2</v>
      </c>
    </row>
    <row r="36" spans="1:32" x14ac:dyDescent="0.25">
      <c r="A36" s="43">
        <f t="shared" si="3"/>
        <v>12</v>
      </c>
      <c r="B36" s="185" t="s">
        <v>204</v>
      </c>
      <c r="C36" s="46">
        <v>8</v>
      </c>
      <c r="D36" s="176">
        <v>8</v>
      </c>
      <c r="E36" s="176"/>
      <c r="F36" s="176"/>
      <c r="G36" s="176">
        <v>3</v>
      </c>
      <c r="H36" s="176">
        <v>3</v>
      </c>
      <c r="I36" s="176">
        <v>5</v>
      </c>
      <c r="J36" s="46">
        <v>5</v>
      </c>
      <c r="K36" s="46"/>
      <c r="L36" s="46"/>
      <c r="M36" s="46">
        <v>5</v>
      </c>
      <c r="N36" s="176">
        <v>5</v>
      </c>
      <c r="O36" s="176">
        <v>1</v>
      </c>
      <c r="P36" s="46">
        <v>1</v>
      </c>
      <c r="Q36" s="46"/>
      <c r="R36" s="46"/>
      <c r="S36" s="46">
        <v>1</v>
      </c>
      <c r="T36" s="46">
        <v>1</v>
      </c>
      <c r="U36" s="46"/>
      <c r="V36" s="46"/>
      <c r="W36" s="46"/>
      <c r="X36" s="46"/>
      <c r="Y36" s="46"/>
      <c r="Z36" s="46"/>
      <c r="AA36" s="46">
        <v>9</v>
      </c>
      <c r="AB36" s="46">
        <v>9</v>
      </c>
      <c r="AC36" s="46"/>
      <c r="AD36" s="46"/>
      <c r="AE36" s="46">
        <v>3</v>
      </c>
      <c r="AF36" s="46">
        <v>3</v>
      </c>
    </row>
    <row r="37" spans="1:32" x14ac:dyDescent="0.25">
      <c r="A37" s="43">
        <f t="shared" si="3"/>
        <v>13</v>
      </c>
      <c r="B37" s="185" t="s">
        <v>205</v>
      </c>
      <c r="C37" s="46">
        <v>12</v>
      </c>
      <c r="D37" s="176">
        <v>12</v>
      </c>
      <c r="E37" s="176">
        <v>0</v>
      </c>
      <c r="F37" s="176">
        <v>0</v>
      </c>
      <c r="G37" s="176">
        <v>12</v>
      </c>
      <c r="H37" s="176">
        <v>12</v>
      </c>
      <c r="I37" s="176">
        <v>4</v>
      </c>
      <c r="J37" s="46">
        <v>4</v>
      </c>
      <c r="K37" s="46">
        <v>0</v>
      </c>
      <c r="L37" s="46">
        <v>0</v>
      </c>
      <c r="M37" s="46">
        <v>0</v>
      </c>
      <c r="N37" s="176">
        <v>0</v>
      </c>
      <c r="O37" s="17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12</v>
      </c>
      <c r="AB37" s="46">
        <v>12</v>
      </c>
      <c r="AC37" s="46">
        <v>0</v>
      </c>
      <c r="AD37" s="46">
        <v>0</v>
      </c>
      <c r="AE37" s="46">
        <v>12</v>
      </c>
      <c r="AF37" s="46">
        <v>12</v>
      </c>
    </row>
    <row r="38" spans="1:32" ht="30" x14ac:dyDescent="0.25">
      <c r="A38" s="43">
        <f t="shared" si="3"/>
        <v>14</v>
      </c>
      <c r="B38" s="184" t="s">
        <v>206</v>
      </c>
      <c r="C38" s="46">
        <v>13</v>
      </c>
      <c r="D38" s="176">
        <v>13</v>
      </c>
      <c r="E38" s="176"/>
      <c r="F38" s="176"/>
      <c r="G38" s="176">
        <v>3</v>
      </c>
      <c r="H38" s="176">
        <v>3</v>
      </c>
      <c r="I38" s="176">
        <v>4</v>
      </c>
      <c r="J38" s="46">
        <v>4</v>
      </c>
      <c r="K38" s="46"/>
      <c r="L38" s="46"/>
      <c r="M38" s="46">
        <v>4</v>
      </c>
      <c r="N38" s="176">
        <v>4</v>
      </c>
      <c r="O38" s="17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>
        <v>13</v>
      </c>
      <c r="AB38" s="46">
        <v>13</v>
      </c>
      <c r="AC38" s="156"/>
      <c r="AD38" s="141"/>
      <c r="AE38" s="159"/>
      <c r="AF38" s="141"/>
    </row>
    <row r="39" spans="1:32" x14ac:dyDescent="0.25">
      <c r="A39" s="43">
        <f t="shared" si="3"/>
        <v>15</v>
      </c>
      <c r="B39" s="185" t="s">
        <v>207</v>
      </c>
      <c r="C39" s="46">
        <v>2</v>
      </c>
      <c r="D39" s="215">
        <v>2</v>
      </c>
      <c r="E39" s="215"/>
      <c r="F39" s="215"/>
      <c r="G39" s="215">
        <v>2</v>
      </c>
      <c r="H39" s="215">
        <v>2</v>
      </c>
      <c r="I39" s="215">
        <v>1</v>
      </c>
      <c r="J39" s="46">
        <v>1</v>
      </c>
      <c r="K39" s="46"/>
      <c r="L39" s="46"/>
      <c r="M39" s="46">
        <v>1</v>
      </c>
      <c r="N39" s="215">
        <v>1</v>
      </c>
      <c r="O39" s="215">
        <v>1</v>
      </c>
      <c r="P39" s="46">
        <v>1</v>
      </c>
      <c r="Q39" s="46"/>
      <c r="R39" s="46"/>
      <c r="S39" s="46">
        <v>1</v>
      </c>
      <c r="T39" s="46">
        <v>1</v>
      </c>
      <c r="U39" s="46"/>
      <c r="V39" s="46"/>
      <c r="W39" s="46"/>
      <c r="X39" s="46"/>
      <c r="Y39" s="46"/>
      <c r="Z39" s="46"/>
      <c r="AA39" s="46">
        <v>2</v>
      </c>
      <c r="AB39" s="46">
        <v>2</v>
      </c>
      <c r="AC39" s="46"/>
      <c r="AD39" s="46"/>
      <c r="AE39" s="46">
        <v>2</v>
      </c>
      <c r="AF39" s="46">
        <v>2</v>
      </c>
    </row>
    <row r="40" spans="1:32" ht="30" x14ac:dyDescent="0.25">
      <c r="A40" s="43">
        <f t="shared" si="3"/>
        <v>16</v>
      </c>
      <c r="B40" s="184" t="s">
        <v>208</v>
      </c>
      <c r="C40" s="46">
        <v>1</v>
      </c>
      <c r="D40" s="176">
        <v>1</v>
      </c>
      <c r="E40" s="176"/>
      <c r="F40" s="176"/>
      <c r="G40" s="176">
        <v>1</v>
      </c>
      <c r="H40" s="176">
        <v>1</v>
      </c>
      <c r="I40" s="176">
        <v>1</v>
      </c>
      <c r="J40" s="46">
        <v>1</v>
      </c>
      <c r="K40" s="46"/>
      <c r="L40" s="46"/>
      <c r="M40" s="46">
        <v>1</v>
      </c>
      <c r="N40" s="176">
        <v>1</v>
      </c>
      <c r="O40" s="17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>
        <v>1</v>
      </c>
      <c r="AB40" s="46">
        <v>1</v>
      </c>
      <c r="AC40" s="46"/>
      <c r="AD40" s="46"/>
      <c r="AE40" s="46"/>
      <c r="AF40" s="46"/>
    </row>
    <row r="41" spans="1:32" x14ac:dyDescent="0.25">
      <c r="A41" s="43">
        <f t="shared" si="3"/>
        <v>17</v>
      </c>
      <c r="B41" s="185" t="s">
        <v>209</v>
      </c>
      <c r="C41" s="46">
        <v>2</v>
      </c>
      <c r="D41" s="215">
        <v>2</v>
      </c>
      <c r="E41" s="215"/>
      <c r="F41" s="215"/>
      <c r="G41" s="215">
        <v>2</v>
      </c>
      <c r="H41" s="215">
        <v>2</v>
      </c>
      <c r="I41" s="215"/>
      <c r="J41" s="46"/>
      <c r="K41" s="46"/>
      <c r="L41" s="46"/>
      <c r="M41" s="46"/>
      <c r="N41" s="215"/>
      <c r="O41" s="215"/>
      <c r="P41" s="46"/>
      <c r="Q41" s="46"/>
      <c r="R41" s="46"/>
      <c r="S41" s="46"/>
      <c r="T41" s="46"/>
      <c r="U41" s="46">
        <v>2</v>
      </c>
      <c r="V41" s="46">
        <v>2</v>
      </c>
      <c r="W41" s="46"/>
      <c r="X41" s="46"/>
      <c r="Y41" s="46">
        <v>2</v>
      </c>
      <c r="Z41" s="46">
        <v>2</v>
      </c>
      <c r="AA41" s="46">
        <v>1</v>
      </c>
      <c r="AB41" s="46">
        <v>1</v>
      </c>
      <c r="AC41" s="46"/>
      <c r="AD41" s="46"/>
      <c r="AE41" s="46">
        <v>1</v>
      </c>
      <c r="AF41" s="46">
        <v>1</v>
      </c>
    </row>
    <row r="42" spans="1:32" x14ac:dyDescent="0.25">
      <c r="A42" s="43">
        <f t="shared" si="3"/>
        <v>18</v>
      </c>
      <c r="B42" s="185" t="s">
        <v>210</v>
      </c>
      <c r="C42" s="156">
        <v>1</v>
      </c>
      <c r="D42" s="141"/>
      <c r="E42" s="141"/>
      <c r="F42" s="141"/>
      <c r="G42" s="45">
        <v>1</v>
      </c>
      <c r="H42" s="141"/>
      <c r="I42" s="45">
        <v>1</v>
      </c>
      <c r="J42" s="141"/>
      <c r="K42" s="156"/>
      <c r="L42" s="141"/>
      <c r="M42" s="156">
        <v>1</v>
      </c>
      <c r="N42" s="141"/>
      <c r="O42" s="45"/>
      <c r="P42" s="141"/>
      <c r="Q42" s="156"/>
      <c r="R42" s="141"/>
      <c r="S42" s="156"/>
      <c r="T42" s="141"/>
      <c r="U42" s="156">
        <v>1</v>
      </c>
      <c r="V42" s="141"/>
      <c r="W42" s="156"/>
      <c r="X42" s="141"/>
      <c r="Y42" s="156">
        <v>1</v>
      </c>
      <c r="Z42" s="141"/>
      <c r="AA42" s="156">
        <v>1</v>
      </c>
      <c r="AB42" s="141"/>
      <c r="AC42" s="156">
        <v>1</v>
      </c>
      <c r="AD42" s="141"/>
      <c r="AE42" s="156">
        <v>1</v>
      </c>
      <c r="AF42" s="141"/>
    </row>
    <row r="43" spans="1:32" x14ac:dyDescent="0.25">
      <c r="A43" s="43">
        <f t="shared" si="3"/>
        <v>19</v>
      </c>
      <c r="B43" s="185" t="s">
        <v>211</v>
      </c>
      <c r="C43" s="46">
        <v>1</v>
      </c>
      <c r="D43" s="176">
        <v>1</v>
      </c>
      <c r="E43" s="176"/>
      <c r="F43" s="176"/>
      <c r="G43" s="176">
        <v>1</v>
      </c>
      <c r="H43" s="176">
        <v>1</v>
      </c>
      <c r="I43" s="176">
        <v>1</v>
      </c>
      <c r="J43" s="46">
        <v>1</v>
      </c>
      <c r="K43" s="46"/>
      <c r="L43" s="46"/>
      <c r="M43" s="46"/>
      <c r="N43" s="176"/>
      <c r="O43" s="176"/>
      <c r="P43" s="46"/>
      <c r="Q43" s="46"/>
      <c r="R43" s="46"/>
      <c r="S43" s="46"/>
      <c r="T43" s="46"/>
      <c r="U43" s="46">
        <v>1</v>
      </c>
      <c r="V43" s="46">
        <v>1</v>
      </c>
      <c r="W43" s="46"/>
      <c r="X43" s="46"/>
      <c r="Y43" s="46">
        <v>1</v>
      </c>
      <c r="Z43" s="46">
        <v>1</v>
      </c>
      <c r="AA43" s="46">
        <v>1</v>
      </c>
      <c r="AB43" s="46">
        <v>1</v>
      </c>
      <c r="AC43" s="46"/>
      <c r="AD43" s="141"/>
      <c r="AE43" s="156"/>
      <c r="AF43" s="141"/>
    </row>
    <row r="44" spans="1:32" ht="30" x14ac:dyDescent="0.25">
      <c r="A44" s="43">
        <f t="shared" si="3"/>
        <v>20</v>
      </c>
      <c r="B44" s="184" t="s">
        <v>212</v>
      </c>
      <c r="C44" s="46">
        <v>1</v>
      </c>
      <c r="D44" s="176">
        <v>1</v>
      </c>
      <c r="E44" s="176"/>
      <c r="F44" s="176"/>
      <c r="G44" s="176"/>
      <c r="H44" s="176"/>
      <c r="I44" s="176">
        <v>1</v>
      </c>
      <c r="J44" s="46">
        <v>1</v>
      </c>
      <c r="K44" s="46"/>
      <c r="L44" s="46"/>
      <c r="M44" s="46"/>
      <c r="N44" s="176"/>
      <c r="O44" s="176">
        <v>1</v>
      </c>
      <c r="P44" s="46">
        <v>1</v>
      </c>
      <c r="Q44" s="46"/>
      <c r="R44" s="46"/>
      <c r="S44" s="46"/>
      <c r="T44" s="46"/>
      <c r="U44" s="46">
        <v>1</v>
      </c>
      <c r="V44" s="46">
        <v>1</v>
      </c>
      <c r="W44" s="46"/>
      <c r="X44" s="46"/>
      <c r="Y44" s="46"/>
      <c r="Z44" s="46"/>
      <c r="AA44" s="46">
        <v>1</v>
      </c>
      <c r="AB44" s="46">
        <v>1</v>
      </c>
      <c r="AC44" s="46"/>
      <c r="AD44" s="46"/>
      <c r="AE44" s="156"/>
      <c r="AF44" s="141"/>
    </row>
    <row r="45" spans="1:32" ht="30" x14ac:dyDescent="0.25">
      <c r="A45" s="43">
        <f t="shared" si="3"/>
        <v>21</v>
      </c>
      <c r="B45" s="184" t="s">
        <v>213</v>
      </c>
      <c r="C45" s="46">
        <v>1</v>
      </c>
      <c r="D45" s="215">
        <v>1</v>
      </c>
      <c r="E45" s="215"/>
      <c r="F45" s="215"/>
      <c r="G45" s="215">
        <v>1</v>
      </c>
      <c r="H45" s="215">
        <v>1</v>
      </c>
      <c r="I45" s="45"/>
      <c r="J45" s="141"/>
      <c r="K45" s="156"/>
      <c r="L45" s="141"/>
      <c r="M45" s="156"/>
      <c r="N45" s="141"/>
      <c r="O45" s="45"/>
      <c r="P45" s="141"/>
      <c r="Q45" s="156"/>
      <c r="R45" s="141"/>
      <c r="S45" s="156"/>
      <c r="T45" s="141"/>
      <c r="U45" s="156"/>
      <c r="V45" s="141"/>
      <c r="W45" s="156"/>
      <c r="X45" s="141"/>
      <c r="Y45" s="156"/>
      <c r="Z45" s="141"/>
      <c r="AA45" s="156">
        <v>1</v>
      </c>
      <c r="AB45" s="141"/>
      <c r="AC45" s="156"/>
      <c r="AD45" s="141"/>
      <c r="AE45" s="156">
        <v>1</v>
      </c>
      <c r="AF45" s="141"/>
    </row>
    <row r="46" spans="1:32" x14ac:dyDescent="0.25">
      <c r="A46" s="43">
        <f t="shared" si="3"/>
        <v>22</v>
      </c>
      <c r="B46" s="185" t="s">
        <v>214</v>
      </c>
      <c r="C46" s="46">
        <v>7</v>
      </c>
      <c r="D46" s="215">
        <v>7</v>
      </c>
      <c r="E46" s="215"/>
      <c r="F46" s="215"/>
      <c r="G46" s="215">
        <v>1</v>
      </c>
      <c r="H46" s="215">
        <v>2</v>
      </c>
      <c r="I46" s="215">
        <v>1</v>
      </c>
      <c r="J46" s="46">
        <v>1</v>
      </c>
      <c r="K46" s="46"/>
      <c r="L46" s="46"/>
      <c r="M46" s="46">
        <v>1</v>
      </c>
      <c r="N46" s="215">
        <v>1</v>
      </c>
      <c r="O46" s="21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141"/>
      <c r="AE46" s="159"/>
      <c r="AF46" s="141"/>
    </row>
    <row r="47" spans="1:32" x14ac:dyDescent="0.25">
      <c r="A47" s="43">
        <f t="shared" si="3"/>
        <v>23</v>
      </c>
      <c r="B47" s="185" t="s">
        <v>215</v>
      </c>
      <c r="C47" s="46">
        <v>9</v>
      </c>
      <c r="D47" s="215">
        <v>9</v>
      </c>
      <c r="E47" s="215"/>
      <c r="F47" s="215"/>
      <c r="G47" s="215">
        <v>4</v>
      </c>
      <c r="H47" s="215">
        <v>4</v>
      </c>
      <c r="I47" s="215">
        <v>1</v>
      </c>
      <c r="J47" s="46">
        <v>1</v>
      </c>
      <c r="K47" s="46"/>
      <c r="L47" s="46"/>
      <c r="M47" s="46"/>
      <c r="N47" s="215"/>
      <c r="O47" s="215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>
        <v>9</v>
      </c>
      <c r="AB47" s="46">
        <v>9</v>
      </c>
      <c r="AC47" s="46"/>
      <c r="AD47" s="46"/>
      <c r="AE47" s="46">
        <v>4</v>
      </c>
      <c r="AF47" s="46">
        <v>4</v>
      </c>
    </row>
    <row r="48" spans="1:32" x14ac:dyDescent="0.25">
      <c r="A48" s="43">
        <f t="shared" si="3"/>
        <v>24</v>
      </c>
      <c r="B48" s="185" t="s">
        <v>216</v>
      </c>
      <c r="C48" s="157">
        <v>4</v>
      </c>
      <c r="D48" s="46">
        <v>4</v>
      </c>
      <c r="E48" s="45"/>
      <c r="F48" s="45"/>
      <c r="G48" s="45"/>
      <c r="H48" s="45"/>
      <c r="I48" s="215">
        <v>1</v>
      </c>
      <c r="J48" s="215">
        <v>1</v>
      </c>
      <c r="K48" s="156"/>
      <c r="L48" s="156"/>
      <c r="M48" s="156"/>
      <c r="N48" s="156"/>
      <c r="O48" s="45"/>
      <c r="P48" s="45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46">
        <v>4</v>
      </c>
      <c r="AB48" s="46">
        <v>4</v>
      </c>
      <c r="AC48" s="156"/>
      <c r="AD48" s="141"/>
      <c r="AE48" s="156"/>
      <c r="AF48" s="141"/>
    </row>
    <row r="49" spans="1:32" x14ac:dyDescent="0.25">
      <c r="A49" s="43">
        <f t="shared" si="3"/>
        <v>25</v>
      </c>
      <c r="B49" s="185" t="s">
        <v>217</v>
      </c>
      <c r="C49" s="46">
        <v>6</v>
      </c>
      <c r="D49" s="215">
        <v>6</v>
      </c>
      <c r="E49" s="215"/>
      <c r="F49" s="215"/>
      <c r="G49" s="215">
        <v>6</v>
      </c>
      <c r="H49" s="215">
        <v>6</v>
      </c>
      <c r="I49" s="215">
        <v>3</v>
      </c>
      <c r="J49" s="46">
        <v>2</v>
      </c>
      <c r="K49" s="46">
        <v>1</v>
      </c>
      <c r="L49" s="46"/>
      <c r="M49" s="46">
        <v>2</v>
      </c>
      <c r="N49" s="215">
        <v>1</v>
      </c>
      <c r="O49" s="215"/>
      <c r="P49" s="46"/>
      <c r="Q49" s="46"/>
      <c r="R49" s="46"/>
      <c r="S49" s="46"/>
      <c r="T49" s="46"/>
      <c r="U49" s="46">
        <v>2</v>
      </c>
      <c r="V49" s="46">
        <v>2</v>
      </c>
      <c r="W49" s="46"/>
      <c r="X49" s="46"/>
      <c r="Y49" s="46">
        <v>2</v>
      </c>
      <c r="Z49" s="46">
        <v>2</v>
      </c>
      <c r="AA49" s="46">
        <v>6</v>
      </c>
      <c r="AB49" s="46">
        <v>6</v>
      </c>
      <c r="AC49" s="46"/>
      <c r="AD49" s="46"/>
      <c r="AE49" s="46">
        <v>6</v>
      </c>
      <c r="AF49" s="46">
        <v>6</v>
      </c>
    </row>
    <row r="50" spans="1:32" x14ac:dyDescent="0.25">
      <c r="A50" s="43">
        <f t="shared" si="3"/>
        <v>26</v>
      </c>
      <c r="B50" s="185" t="s">
        <v>218</v>
      </c>
      <c r="C50" s="46">
        <v>3</v>
      </c>
      <c r="D50" s="215">
        <v>3</v>
      </c>
      <c r="E50" s="215"/>
      <c r="F50" s="215"/>
      <c r="G50" s="215">
        <v>0</v>
      </c>
      <c r="H50" s="215"/>
      <c r="I50" s="215">
        <v>1</v>
      </c>
      <c r="J50" s="46">
        <v>1</v>
      </c>
      <c r="K50" s="46"/>
      <c r="L50" s="46"/>
      <c r="M50" s="46"/>
      <c r="N50" s="215"/>
      <c r="O50" s="215"/>
      <c r="P50" s="46"/>
      <c r="Q50" s="46"/>
      <c r="R50" s="46"/>
      <c r="S50" s="46"/>
      <c r="T50" s="46"/>
      <c r="U50" s="46">
        <v>1</v>
      </c>
      <c r="V50" s="46">
        <v>2</v>
      </c>
      <c r="W50" s="46"/>
      <c r="X50" s="46">
        <v>1</v>
      </c>
      <c r="Y50" s="46"/>
      <c r="Z50" s="46"/>
      <c r="AA50" s="46">
        <v>2</v>
      </c>
      <c r="AB50" s="46">
        <v>2</v>
      </c>
      <c r="AC50" s="46"/>
      <c r="AD50" s="141"/>
      <c r="AE50" s="156">
        <v>1</v>
      </c>
      <c r="AF50" s="141"/>
    </row>
    <row r="51" spans="1:32" ht="30" x14ac:dyDescent="0.25">
      <c r="A51" s="43">
        <f t="shared" si="3"/>
        <v>27</v>
      </c>
      <c r="B51" s="184" t="s">
        <v>219</v>
      </c>
      <c r="C51" s="46">
        <v>8</v>
      </c>
      <c r="D51" s="176">
        <v>7</v>
      </c>
      <c r="E51" s="176"/>
      <c r="F51" s="176"/>
      <c r="G51" s="176">
        <v>5</v>
      </c>
      <c r="H51" s="176">
        <v>5</v>
      </c>
      <c r="I51" s="176"/>
      <c r="J51" s="46"/>
      <c r="K51" s="46"/>
      <c r="L51" s="46"/>
      <c r="M51" s="46"/>
      <c r="N51" s="176"/>
      <c r="O51" s="176"/>
      <c r="P51" s="46"/>
      <c r="Q51" s="46"/>
      <c r="R51" s="46"/>
      <c r="S51" s="46"/>
      <c r="T51" s="46"/>
      <c r="U51" s="46">
        <v>1</v>
      </c>
      <c r="V51" s="46">
        <v>1</v>
      </c>
      <c r="W51" s="46"/>
      <c r="X51" s="46"/>
      <c r="Y51" s="46"/>
      <c r="Z51" s="46"/>
      <c r="AA51" s="46">
        <v>7</v>
      </c>
      <c r="AB51" s="46">
        <v>7</v>
      </c>
      <c r="AC51" s="46"/>
      <c r="AD51" s="46"/>
      <c r="AE51" s="46">
        <v>6</v>
      </c>
      <c r="AF51" s="46">
        <v>6</v>
      </c>
    </row>
    <row r="52" spans="1:32" x14ac:dyDescent="0.25">
      <c r="A52" s="43">
        <f t="shared" si="3"/>
        <v>28</v>
      </c>
      <c r="B52" s="185" t="s">
        <v>220</v>
      </c>
      <c r="C52" s="46">
        <v>4</v>
      </c>
      <c r="D52" s="176">
        <v>4</v>
      </c>
      <c r="E52" s="176"/>
      <c r="F52" s="176"/>
      <c r="G52" s="176">
        <v>4</v>
      </c>
      <c r="H52" s="176">
        <v>4</v>
      </c>
      <c r="I52" s="176">
        <v>4</v>
      </c>
      <c r="J52" s="46">
        <v>4</v>
      </c>
      <c r="K52" s="46"/>
      <c r="L52" s="46"/>
      <c r="M52" s="46"/>
      <c r="N52" s="176"/>
      <c r="O52" s="17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>
        <v>4</v>
      </c>
      <c r="AB52" s="46">
        <v>4</v>
      </c>
      <c r="AC52" s="46"/>
      <c r="AD52" s="46"/>
      <c r="AE52" s="46">
        <v>4</v>
      </c>
      <c r="AF52" s="46">
        <v>4</v>
      </c>
    </row>
    <row r="53" spans="1:32" ht="30" x14ac:dyDescent="0.25">
      <c r="A53" s="43">
        <f t="shared" si="3"/>
        <v>29</v>
      </c>
      <c r="B53" s="184" t="s">
        <v>221</v>
      </c>
      <c r="C53" s="46">
        <v>1</v>
      </c>
      <c r="D53" s="176">
        <v>1</v>
      </c>
      <c r="E53" s="176"/>
      <c r="F53" s="176"/>
      <c r="G53" s="176"/>
      <c r="H53" s="176"/>
      <c r="I53" s="176">
        <v>1</v>
      </c>
      <c r="J53" s="46">
        <v>1</v>
      </c>
      <c r="K53" s="46"/>
      <c r="L53" s="46"/>
      <c r="M53" s="46"/>
      <c r="N53" s="176"/>
      <c r="O53" s="176"/>
      <c r="P53" s="46"/>
      <c r="Q53" s="46"/>
      <c r="R53" s="46"/>
      <c r="S53" s="46"/>
      <c r="T53" s="46"/>
      <c r="U53" s="46">
        <v>1</v>
      </c>
      <c r="V53" s="46">
        <v>1</v>
      </c>
      <c r="W53" s="46"/>
      <c r="X53" s="46"/>
      <c r="Y53" s="46"/>
      <c r="Z53" s="46"/>
      <c r="AA53" s="46">
        <v>1</v>
      </c>
      <c r="AB53" s="46">
        <v>1</v>
      </c>
      <c r="AC53" s="156"/>
      <c r="AD53" s="141"/>
      <c r="AE53" s="159"/>
      <c r="AF53" s="141"/>
    </row>
    <row r="54" spans="1:32" ht="30" x14ac:dyDescent="0.25">
      <c r="A54" s="43">
        <f t="shared" si="3"/>
        <v>30</v>
      </c>
      <c r="B54" s="184" t="s">
        <v>222</v>
      </c>
      <c r="C54" s="44">
        <v>4</v>
      </c>
      <c r="D54" s="156">
        <v>4</v>
      </c>
      <c r="E54" s="45"/>
      <c r="F54" s="45"/>
      <c r="G54" s="45"/>
      <c r="H54" s="45"/>
      <c r="I54" s="45">
        <v>3</v>
      </c>
      <c r="J54" s="45">
        <v>3</v>
      </c>
      <c r="K54" s="156"/>
      <c r="L54" s="156"/>
      <c r="M54" s="156"/>
      <c r="N54" s="156"/>
      <c r="O54" s="45"/>
      <c r="P54" s="45"/>
      <c r="Q54" s="156"/>
      <c r="R54" s="156"/>
      <c r="S54" s="156"/>
      <c r="T54" s="156"/>
      <c r="U54" s="156">
        <v>1</v>
      </c>
      <c r="V54" s="156">
        <v>1</v>
      </c>
      <c r="W54" s="156"/>
      <c r="X54" s="156"/>
      <c r="Y54" s="156"/>
      <c r="Z54" s="156"/>
      <c r="AA54" s="156">
        <v>3</v>
      </c>
      <c r="AB54" s="156">
        <v>3</v>
      </c>
      <c r="AC54" s="156"/>
      <c r="AD54" s="141"/>
      <c r="AE54" s="159"/>
      <c r="AF54" s="141"/>
    </row>
    <row r="55" spans="1:32" ht="30" x14ac:dyDescent="0.25">
      <c r="A55" s="43">
        <f t="shared" si="3"/>
        <v>31</v>
      </c>
      <c r="B55" s="184" t="s">
        <v>223</v>
      </c>
      <c r="C55" s="156">
        <v>1</v>
      </c>
      <c r="D55" s="176">
        <v>1</v>
      </c>
      <c r="E55" s="141"/>
      <c r="F55" s="141"/>
      <c r="G55" s="159"/>
      <c r="H55" s="141"/>
      <c r="I55" s="159"/>
      <c r="J55" s="141"/>
      <c r="K55" s="159"/>
      <c r="L55" s="141"/>
      <c r="M55" s="159"/>
      <c r="N55" s="141"/>
      <c r="O55" s="159"/>
      <c r="P55" s="141"/>
      <c r="Q55" s="159"/>
      <c r="R55" s="141"/>
      <c r="S55" s="159"/>
      <c r="T55" s="141"/>
      <c r="U55" s="159"/>
      <c r="V55" s="141"/>
      <c r="W55" s="159"/>
      <c r="X55" s="141"/>
      <c r="Y55" s="159"/>
      <c r="Z55" s="141"/>
      <c r="AA55" s="159"/>
      <c r="AB55" s="141"/>
      <c r="AC55" s="159"/>
      <c r="AD55" s="141"/>
      <c r="AE55" s="159"/>
      <c r="AF55" s="141"/>
    </row>
    <row r="56" spans="1:32" ht="45" x14ac:dyDescent="0.25">
      <c r="A56" s="43">
        <f t="shared" si="3"/>
        <v>32</v>
      </c>
      <c r="B56" s="184" t="s">
        <v>224</v>
      </c>
      <c r="C56" s="46">
        <v>1</v>
      </c>
      <c r="D56" s="173">
        <v>1</v>
      </c>
      <c r="E56" s="173"/>
      <c r="F56" s="173"/>
      <c r="G56" s="173"/>
      <c r="H56" s="173"/>
      <c r="I56" s="173">
        <v>1</v>
      </c>
      <c r="J56" s="46">
        <v>1</v>
      </c>
      <c r="K56" s="46"/>
      <c r="L56" s="46"/>
      <c r="M56" s="46"/>
      <c r="N56" s="173"/>
      <c r="O56" s="173">
        <v>1</v>
      </c>
      <c r="P56" s="46">
        <v>1</v>
      </c>
      <c r="Q56" s="46"/>
      <c r="R56" s="46"/>
      <c r="S56" s="46"/>
      <c r="T56" s="46"/>
      <c r="U56" s="46">
        <v>1</v>
      </c>
      <c r="V56" s="46">
        <v>1</v>
      </c>
      <c r="W56" s="46"/>
      <c r="X56" s="46"/>
      <c r="Y56" s="46"/>
      <c r="Z56" s="46"/>
      <c r="AA56" s="46">
        <v>1</v>
      </c>
      <c r="AB56" s="46">
        <v>1</v>
      </c>
      <c r="AC56" s="156"/>
      <c r="AD56" s="141"/>
      <c r="AE56" s="156"/>
      <c r="AF56" s="141"/>
    </row>
    <row r="57" spans="1:32" s="15" customFormat="1" ht="30" x14ac:dyDescent="0.25">
      <c r="A57" s="190">
        <v>33</v>
      </c>
      <c r="B57" s="170" t="s">
        <v>271</v>
      </c>
      <c r="C57" s="46">
        <v>1</v>
      </c>
      <c r="D57" s="176">
        <v>1</v>
      </c>
      <c r="E57" s="176"/>
      <c r="F57" s="176"/>
      <c r="G57" s="176"/>
      <c r="H57" s="176"/>
      <c r="I57" s="176"/>
      <c r="J57" s="46"/>
      <c r="K57" s="46"/>
      <c r="L57" s="46"/>
      <c r="M57" s="46"/>
      <c r="N57" s="176"/>
      <c r="O57" s="17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>
        <v>1</v>
      </c>
      <c r="AB57" s="46">
        <v>1</v>
      </c>
      <c r="AC57" s="46"/>
      <c r="AD57" s="141"/>
      <c r="AE57" s="156"/>
      <c r="AF57" s="141"/>
    </row>
    <row r="58" spans="1:32" s="15" customFormat="1" ht="21.75" customHeight="1" x14ac:dyDescent="0.25">
      <c r="A58" s="190">
        <v>34</v>
      </c>
      <c r="B58" s="170" t="s">
        <v>298</v>
      </c>
      <c r="C58" s="46">
        <v>1</v>
      </c>
      <c r="D58" s="176">
        <v>1</v>
      </c>
      <c r="E58" s="176"/>
      <c r="F58" s="176"/>
      <c r="G58" s="176"/>
      <c r="H58" s="176"/>
      <c r="I58" s="176"/>
      <c r="J58" s="46"/>
      <c r="K58" s="46"/>
      <c r="L58" s="46"/>
      <c r="M58" s="46"/>
      <c r="N58" s="176"/>
      <c r="O58" s="17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141"/>
      <c r="AE58" s="156"/>
      <c r="AF58" s="141"/>
    </row>
    <row r="59" spans="1:32" x14ac:dyDescent="0.25">
      <c r="A59" s="17"/>
      <c r="B59" s="134" t="s">
        <v>225</v>
      </c>
      <c r="C59" s="125">
        <f>SUM(C25:C58)</f>
        <v>264</v>
      </c>
      <c r="D59" s="179">
        <f t="shared" ref="D59:AF59" si="4">SUM(D25:D58)</f>
        <v>254</v>
      </c>
      <c r="E59" s="179">
        <f t="shared" si="4"/>
        <v>0</v>
      </c>
      <c r="F59" s="179">
        <f t="shared" si="4"/>
        <v>4</v>
      </c>
      <c r="G59" s="179">
        <f t="shared" si="4"/>
        <v>120</v>
      </c>
      <c r="H59" s="179">
        <f t="shared" si="4"/>
        <v>119</v>
      </c>
      <c r="I59" s="179">
        <f t="shared" si="4"/>
        <v>72</v>
      </c>
      <c r="J59" s="179">
        <f t="shared" si="4"/>
        <v>70</v>
      </c>
      <c r="K59" s="179">
        <f t="shared" si="4"/>
        <v>1</v>
      </c>
      <c r="L59" s="179">
        <f t="shared" si="4"/>
        <v>0</v>
      </c>
      <c r="M59" s="179">
        <f t="shared" si="4"/>
        <v>33</v>
      </c>
      <c r="N59" s="179">
        <f t="shared" si="4"/>
        <v>37</v>
      </c>
      <c r="O59" s="179">
        <f t="shared" si="4"/>
        <v>14</v>
      </c>
      <c r="P59" s="179">
        <f t="shared" si="4"/>
        <v>14</v>
      </c>
      <c r="Q59" s="179">
        <f t="shared" si="4"/>
        <v>5</v>
      </c>
      <c r="R59" s="179">
        <f t="shared" si="4"/>
        <v>0</v>
      </c>
      <c r="S59" s="179">
        <f t="shared" si="4"/>
        <v>3</v>
      </c>
      <c r="T59" s="179">
        <f t="shared" si="4"/>
        <v>3</v>
      </c>
      <c r="U59" s="179">
        <f t="shared" si="4"/>
        <v>39</v>
      </c>
      <c r="V59" s="179">
        <f t="shared" si="4"/>
        <v>40</v>
      </c>
      <c r="W59" s="179">
        <f t="shared" si="4"/>
        <v>4</v>
      </c>
      <c r="X59" s="179">
        <f t="shared" si="4"/>
        <v>1</v>
      </c>
      <c r="Y59" s="179">
        <f t="shared" si="4"/>
        <v>13</v>
      </c>
      <c r="Z59" s="179">
        <f t="shared" si="4"/>
        <v>13</v>
      </c>
      <c r="AA59" s="179">
        <f t="shared" si="4"/>
        <v>172</v>
      </c>
      <c r="AB59" s="179">
        <f t="shared" si="4"/>
        <v>173</v>
      </c>
      <c r="AC59" s="179">
        <f t="shared" si="4"/>
        <v>1</v>
      </c>
      <c r="AD59" s="179">
        <f t="shared" si="4"/>
        <v>3</v>
      </c>
      <c r="AE59" s="179">
        <f t="shared" si="4"/>
        <v>74</v>
      </c>
      <c r="AF59" s="179">
        <f t="shared" si="4"/>
        <v>76</v>
      </c>
    </row>
    <row r="60" spans="1:32" x14ac:dyDescent="0.25">
      <c r="A60" s="17"/>
      <c r="B60" s="135" t="s">
        <v>226</v>
      </c>
      <c r="C60" s="140">
        <f>C59+C24</f>
        <v>726</v>
      </c>
      <c r="D60" s="140">
        <f t="shared" ref="D60:AF60" si="5">D59+D24</f>
        <v>722</v>
      </c>
      <c r="E60" s="140">
        <f t="shared" si="5"/>
        <v>10</v>
      </c>
      <c r="F60" s="140">
        <f t="shared" si="5"/>
        <v>21</v>
      </c>
      <c r="G60" s="140">
        <f t="shared" si="5"/>
        <v>444</v>
      </c>
      <c r="H60" s="140">
        <f t="shared" si="5"/>
        <v>447</v>
      </c>
      <c r="I60" s="140">
        <f t="shared" si="5"/>
        <v>307</v>
      </c>
      <c r="J60" s="140">
        <f t="shared" si="5"/>
        <v>303</v>
      </c>
      <c r="K60" s="140">
        <f t="shared" si="5"/>
        <v>5</v>
      </c>
      <c r="L60" s="140">
        <f t="shared" si="5"/>
        <v>7</v>
      </c>
      <c r="M60" s="140">
        <f t="shared" si="5"/>
        <v>169</v>
      </c>
      <c r="N60" s="140">
        <f t="shared" si="5"/>
        <v>170</v>
      </c>
      <c r="O60" s="140">
        <f t="shared" si="5"/>
        <v>71</v>
      </c>
      <c r="P60" s="140">
        <f t="shared" si="5"/>
        <v>70</v>
      </c>
      <c r="Q60" s="140">
        <f t="shared" si="5"/>
        <v>13</v>
      </c>
      <c r="R60" s="140">
        <f t="shared" si="5"/>
        <v>0</v>
      </c>
      <c r="S60" s="140">
        <f t="shared" si="5"/>
        <v>32</v>
      </c>
      <c r="T60" s="140">
        <f t="shared" si="5"/>
        <v>32</v>
      </c>
      <c r="U60" s="140">
        <f t="shared" si="5"/>
        <v>185</v>
      </c>
      <c r="V60" s="140">
        <f t="shared" si="5"/>
        <v>186</v>
      </c>
      <c r="W60" s="140">
        <f t="shared" si="5"/>
        <v>13</v>
      </c>
      <c r="X60" s="140">
        <f t="shared" si="5"/>
        <v>6</v>
      </c>
      <c r="Y60" s="140">
        <f t="shared" si="5"/>
        <v>63</v>
      </c>
      <c r="Z60" s="140">
        <f t="shared" si="5"/>
        <v>68</v>
      </c>
      <c r="AA60" s="140">
        <f t="shared" si="5"/>
        <v>433</v>
      </c>
      <c r="AB60" s="140">
        <f t="shared" si="5"/>
        <v>436</v>
      </c>
      <c r="AC60" s="140">
        <f t="shared" si="5"/>
        <v>11</v>
      </c>
      <c r="AD60" s="140">
        <f t="shared" si="5"/>
        <v>8</v>
      </c>
      <c r="AE60" s="140">
        <f t="shared" si="5"/>
        <v>224</v>
      </c>
      <c r="AF60" s="140">
        <f t="shared" si="5"/>
        <v>228</v>
      </c>
    </row>
  </sheetData>
  <mergeCells count="29">
    <mergeCell ref="AB2:AF2"/>
    <mergeCell ref="O6:T6"/>
    <mergeCell ref="O7:P8"/>
    <mergeCell ref="Q7:T7"/>
    <mergeCell ref="Q8:R8"/>
    <mergeCell ref="S8:T8"/>
    <mergeCell ref="AA7:AB8"/>
    <mergeCell ref="AA6:AF6"/>
    <mergeCell ref="AC7:AF7"/>
    <mergeCell ref="AC8:AD8"/>
    <mergeCell ref="AE8:AF8"/>
    <mergeCell ref="U7:V8"/>
    <mergeCell ref="U6:Z6"/>
    <mergeCell ref="W7:Z7"/>
    <mergeCell ref="W8:X8"/>
    <mergeCell ref="Y8:Z8"/>
    <mergeCell ref="A6:A9"/>
    <mergeCell ref="C6:H6"/>
    <mergeCell ref="B3:AF3"/>
    <mergeCell ref="B6:B9"/>
    <mergeCell ref="C7:D8"/>
    <mergeCell ref="E7:H7"/>
    <mergeCell ref="E8:F8"/>
    <mergeCell ref="G8:H8"/>
    <mergeCell ref="I7:J8"/>
    <mergeCell ref="I6:N6"/>
    <mergeCell ref="K8:L8"/>
    <mergeCell ref="K7:N7"/>
    <mergeCell ref="M8:N8"/>
  </mergeCells>
  <pageMargins left="0.39370078740157483" right="0.39370078740157483" top="0.39370078740157483" bottom="0.39370078740157483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3" tint="0.39997558519241921"/>
  </sheetPr>
  <dimension ref="A1:AFE61"/>
  <sheetViews>
    <sheetView topLeftCell="AB1" zoomScaleNormal="100" workbookViewId="0">
      <pane ySplit="9" topLeftCell="A52" activePane="bottomLeft" state="frozen"/>
      <selection pane="bottomLeft" activeCell="AV16" sqref="AV16"/>
    </sheetView>
  </sheetViews>
  <sheetFormatPr defaultColWidth="9.140625" defaultRowHeight="15" x14ac:dyDescent="0.25"/>
  <cols>
    <col min="1" max="1" width="5" style="27" customWidth="1"/>
    <col min="2" max="2" width="42.42578125" style="27" customWidth="1"/>
    <col min="3" max="3" width="10.7109375" style="27" customWidth="1"/>
    <col min="4" max="4" width="10.5703125" style="27" customWidth="1"/>
    <col min="5" max="8" width="7" style="27" customWidth="1"/>
    <col min="9" max="9" width="9.140625" style="27" customWidth="1"/>
    <col min="10" max="10" width="9.42578125" style="27" customWidth="1"/>
    <col min="11" max="11" width="7.28515625" style="27" customWidth="1"/>
    <col min="12" max="12" width="7.7109375" style="27" customWidth="1"/>
    <col min="13" max="34" width="6.7109375" style="27" customWidth="1"/>
    <col min="35" max="35" width="7.5703125" style="104" customWidth="1"/>
    <col min="36" max="36" width="7.85546875" style="104" customWidth="1"/>
    <col min="37" max="37" width="9" style="104" customWidth="1"/>
    <col min="38" max="38" width="9.7109375" style="104" customWidth="1"/>
    <col min="39" max="40" width="9.5703125" style="104" customWidth="1"/>
    <col min="41" max="41" width="7.140625" style="27" customWidth="1"/>
    <col min="42" max="42" width="6.7109375" style="27" customWidth="1"/>
    <col min="43" max="43" width="7.5703125" style="27" customWidth="1"/>
    <col min="44" max="46" width="6.7109375" style="27" customWidth="1"/>
    <col min="47" max="16384" width="9.140625" style="27"/>
  </cols>
  <sheetData>
    <row r="1" spans="1:837" x14ac:dyDescent="0.25">
      <c r="X1" s="279" t="s">
        <v>89</v>
      </c>
      <c r="Y1" s="279"/>
      <c r="Z1" s="279"/>
      <c r="AA1" s="279"/>
      <c r="AB1" s="279"/>
      <c r="AC1" s="279"/>
      <c r="AD1" s="279"/>
      <c r="AE1" s="279"/>
      <c r="AF1" s="279"/>
      <c r="AG1" s="279"/>
      <c r="AH1" s="279"/>
    </row>
    <row r="2" spans="1:837" x14ac:dyDescent="0.25">
      <c r="G2" s="279" t="s">
        <v>124</v>
      </c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</row>
    <row r="3" spans="1:837" s="53" customFormat="1" x14ac:dyDescent="0.25"/>
    <row r="5" spans="1:837" ht="27.75" customHeight="1" x14ac:dyDescent="0.25">
      <c r="A5" s="272" t="s">
        <v>28</v>
      </c>
      <c r="B5" s="250" t="s">
        <v>39</v>
      </c>
      <c r="C5" s="239" t="s">
        <v>114</v>
      </c>
      <c r="D5" s="240"/>
      <c r="E5" s="240"/>
      <c r="F5" s="240"/>
      <c r="G5" s="240"/>
      <c r="H5" s="240"/>
      <c r="I5" s="240"/>
      <c r="J5" s="241"/>
      <c r="K5" s="260" t="s">
        <v>80</v>
      </c>
      <c r="L5" s="268"/>
      <c r="M5" s="268"/>
      <c r="N5" s="268"/>
      <c r="O5" s="268"/>
      <c r="P5" s="268"/>
      <c r="Q5" s="270" t="s">
        <v>100</v>
      </c>
      <c r="R5" s="270"/>
      <c r="S5" s="270"/>
      <c r="T5" s="270"/>
      <c r="U5" s="270"/>
      <c r="V5" s="270"/>
      <c r="W5" s="270" t="s">
        <v>83</v>
      </c>
      <c r="X5" s="270"/>
      <c r="Y5" s="270"/>
      <c r="Z5" s="270"/>
      <c r="AA5" s="270"/>
      <c r="AB5" s="270"/>
      <c r="AC5" s="270" t="s">
        <v>84</v>
      </c>
      <c r="AD5" s="270"/>
      <c r="AE5" s="270"/>
      <c r="AF5" s="270"/>
      <c r="AG5" s="270"/>
      <c r="AH5" s="270"/>
      <c r="AI5" s="269" t="s">
        <v>174</v>
      </c>
      <c r="AJ5" s="269"/>
      <c r="AK5" s="269"/>
      <c r="AL5" s="269"/>
      <c r="AM5" s="269"/>
      <c r="AN5" s="269"/>
      <c r="AO5" s="268" t="s">
        <v>161</v>
      </c>
      <c r="AP5" s="268"/>
      <c r="AQ5" s="268"/>
      <c r="AR5" s="268"/>
      <c r="AS5" s="268"/>
      <c r="AT5" s="261"/>
    </row>
    <row r="6" spans="1:837" s="60" customFormat="1" ht="33" customHeight="1" x14ac:dyDescent="0.25">
      <c r="A6" s="273"/>
      <c r="B6" s="271"/>
      <c r="C6" s="280"/>
      <c r="D6" s="281"/>
      <c r="E6" s="281"/>
      <c r="F6" s="281"/>
      <c r="G6" s="281"/>
      <c r="H6" s="281"/>
      <c r="I6" s="281"/>
      <c r="J6" s="282"/>
      <c r="K6" s="269" t="s">
        <v>1</v>
      </c>
      <c r="L6" s="269"/>
      <c r="M6" s="270" t="s">
        <v>41</v>
      </c>
      <c r="N6" s="270"/>
      <c r="O6" s="270"/>
      <c r="P6" s="270"/>
      <c r="Q6" s="269" t="s">
        <v>1</v>
      </c>
      <c r="R6" s="269"/>
      <c r="S6" s="270" t="s">
        <v>41</v>
      </c>
      <c r="T6" s="270"/>
      <c r="U6" s="270"/>
      <c r="V6" s="270"/>
      <c r="W6" s="269" t="s">
        <v>1</v>
      </c>
      <c r="X6" s="269"/>
      <c r="Y6" s="270" t="s">
        <v>41</v>
      </c>
      <c r="Z6" s="270"/>
      <c r="AA6" s="270"/>
      <c r="AB6" s="270"/>
      <c r="AC6" s="269" t="s">
        <v>1</v>
      </c>
      <c r="AD6" s="269"/>
      <c r="AE6" s="270" t="s">
        <v>41</v>
      </c>
      <c r="AF6" s="270"/>
      <c r="AG6" s="270"/>
      <c r="AH6" s="270"/>
      <c r="AI6" s="269" t="s">
        <v>1</v>
      </c>
      <c r="AJ6" s="269"/>
      <c r="AK6" s="269" t="s">
        <v>41</v>
      </c>
      <c r="AL6" s="269"/>
      <c r="AM6" s="269"/>
      <c r="AN6" s="269"/>
      <c r="AO6" s="269" t="s">
        <v>1</v>
      </c>
      <c r="AP6" s="269"/>
      <c r="AQ6" s="270" t="s">
        <v>41</v>
      </c>
      <c r="AR6" s="270"/>
      <c r="AS6" s="270"/>
      <c r="AT6" s="270"/>
    </row>
    <row r="7" spans="1:837" s="60" customFormat="1" ht="60.75" customHeight="1" x14ac:dyDescent="0.25">
      <c r="A7" s="273"/>
      <c r="B7" s="271"/>
      <c r="C7" s="274" t="s">
        <v>11</v>
      </c>
      <c r="D7" s="275"/>
      <c r="E7" s="276" t="s">
        <v>12</v>
      </c>
      <c r="F7" s="277"/>
      <c r="G7" s="276" t="s">
        <v>115</v>
      </c>
      <c r="H7" s="277"/>
      <c r="I7" s="276" t="s">
        <v>13</v>
      </c>
      <c r="J7" s="277"/>
      <c r="K7" s="269"/>
      <c r="L7" s="269"/>
      <c r="M7" s="238" t="s">
        <v>81</v>
      </c>
      <c r="N7" s="238"/>
      <c r="O7" s="238" t="s">
        <v>82</v>
      </c>
      <c r="P7" s="238"/>
      <c r="Q7" s="269"/>
      <c r="R7" s="269"/>
      <c r="S7" s="238" t="s">
        <v>81</v>
      </c>
      <c r="T7" s="238"/>
      <c r="U7" s="238" t="s">
        <v>82</v>
      </c>
      <c r="V7" s="238"/>
      <c r="W7" s="269"/>
      <c r="X7" s="269"/>
      <c r="Y7" s="238" t="s">
        <v>81</v>
      </c>
      <c r="Z7" s="238"/>
      <c r="AA7" s="238" t="s">
        <v>82</v>
      </c>
      <c r="AB7" s="238"/>
      <c r="AC7" s="269"/>
      <c r="AD7" s="269"/>
      <c r="AE7" s="238" t="s">
        <v>81</v>
      </c>
      <c r="AF7" s="238"/>
      <c r="AG7" s="238" t="s">
        <v>82</v>
      </c>
      <c r="AH7" s="238"/>
      <c r="AI7" s="269"/>
      <c r="AJ7" s="269"/>
      <c r="AK7" s="278" t="s">
        <v>81</v>
      </c>
      <c r="AL7" s="278"/>
      <c r="AM7" s="278" t="s">
        <v>82</v>
      </c>
      <c r="AN7" s="278"/>
      <c r="AO7" s="269"/>
      <c r="AP7" s="269"/>
      <c r="AQ7" s="238" t="s">
        <v>81</v>
      </c>
      <c r="AR7" s="238"/>
      <c r="AS7" s="238" t="s">
        <v>82</v>
      </c>
      <c r="AT7" s="238"/>
    </row>
    <row r="8" spans="1:837" s="60" customFormat="1" ht="16.5" customHeight="1" x14ac:dyDescent="0.25">
      <c r="A8" s="273"/>
      <c r="B8" s="271"/>
      <c r="C8" s="100">
        <v>2020</v>
      </c>
      <c r="D8" s="100">
        <v>2021</v>
      </c>
      <c r="E8" s="99">
        <v>2020</v>
      </c>
      <c r="F8" s="99">
        <v>2021</v>
      </c>
      <c r="G8" s="103">
        <v>2020</v>
      </c>
      <c r="H8" s="103">
        <v>2021</v>
      </c>
      <c r="I8" s="103">
        <v>2020</v>
      </c>
      <c r="J8" s="103">
        <v>2021</v>
      </c>
      <c r="K8" s="52">
        <v>2020</v>
      </c>
      <c r="L8" s="52">
        <v>2021</v>
      </c>
      <c r="M8" s="103">
        <v>2020</v>
      </c>
      <c r="N8" s="103">
        <v>2021</v>
      </c>
      <c r="O8" s="103">
        <v>2020</v>
      </c>
      <c r="P8" s="103">
        <v>2021</v>
      </c>
      <c r="Q8" s="52">
        <v>2020</v>
      </c>
      <c r="R8" s="52">
        <v>2021</v>
      </c>
      <c r="S8" s="103">
        <v>2020</v>
      </c>
      <c r="T8" s="103">
        <v>2021</v>
      </c>
      <c r="U8" s="103">
        <v>2020</v>
      </c>
      <c r="V8" s="103">
        <v>2021</v>
      </c>
      <c r="W8" s="52">
        <v>2020</v>
      </c>
      <c r="X8" s="52">
        <v>2021</v>
      </c>
      <c r="Y8" s="103">
        <v>2020</v>
      </c>
      <c r="Z8" s="103">
        <v>2021</v>
      </c>
      <c r="AA8" s="103">
        <v>2020</v>
      </c>
      <c r="AB8" s="103">
        <v>2021</v>
      </c>
      <c r="AC8" s="52">
        <v>2020</v>
      </c>
      <c r="AD8" s="52">
        <v>2021</v>
      </c>
      <c r="AE8" s="103">
        <v>2020</v>
      </c>
      <c r="AF8" s="103">
        <v>2021</v>
      </c>
      <c r="AG8" s="103">
        <v>2020</v>
      </c>
      <c r="AH8" s="103">
        <v>2021</v>
      </c>
      <c r="AI8" s="52">
        <v>2020</v>
      </c>
      <c r="AJ8" s="52">
        <v>2021</v>
      </c>
      <c r="AK8" s="52">
        <v>2020</v>
      </c>
      <c r="AL8" s="52">
        <v>2021</v>
      </c>
      <c r="AM8" s="52">
        <v>2020</v>
      </c>
      <c r="AN8" s="52">
        <v>2021</v>
      </c>
      <c r="AO8" s="52">
        <v>2020</v>
      </c>
      <c r="AP8" s="52">
        <v>2021</v>
      </c>
      <c r="AQ8" s="103">
        <v>2020</v>
      </c>
      <c r="AR8" s="103">
        <v>2021</v>
      </c>
      <c r="AS8" s="103">
        <v>2020</v>
      </c>
      <c r="AT8" s="103">
        <v>2021</v>
      </c>
    </row>
    <row r="9" spans="1:837" s="62" customFormat="1" ht="12.75" customHeight="1" x14ac:dyDescent="0.25">
      <c r="A9" s="48">
        <v>1</v>
      </c>
      <c r="B9" s="48">
        <f>A9+1</f>
        <v>2</v>
      </c>
      <c r="C9" s="101">
        <f t="shared" ref="C9:AH9" si="0">B9+1</f>
        <v>3</v>
      </c>
      <c r="D9" s="101">
        <f t="shared" si="0"/>
        <v>4</v>
      </c>
      <c r="E9" s="48">
        <f t="shared" si="0"/>
        <v>5</v>
      </c>
      <c r="F9" s="48">
        <f t="shared" si="0"/>
        <v>6</v>
      </c>
      <c r="G9" s="48">
        <f t="shared" si="0"/>
        <v>7</v>
      </c>
      <c r="H9" s="48">
        <f t="shared" si="0"/>
        <v>8</v>
      </c>
      <c r="I9" s="48">
        <f t="shared" si="0"/>
        <v>9</v>
      </c>
      <c r="J9" s="48">
        <f t="shared" si="0"/>
        <v>10</v>
      </c>
      <c r="K9" s="101">
        <f t="shared" si="0"/>
        <v>11</v>
      </c>
      <c r="L9" s="101">
        <f t="shared" si="0"/>
        <v>12</v>
      </c>
      <c r="M9" s="48">
        <f t="shared" si="0"/>
        <v>13</v>
      </c>
      <c r="N9" s="48">
        <f t="shared" si="0"/>
        <v>14</v>
      </c>
      <c r="O9" s="48">
        <f t="shared" si="0"/>
        <v>15</v>
      </c>
      <c r="P9" s="48">
        <f t="shared" si="0"/>
        <v>16</v>
      </c>
      <c r="Q9" s="101">
        <f t="shared" si="0"/>
        <v>17</v>
      </c>
      <c r="R9" s="101">
        <f t="shared" si="0"/>
        <v>18</v>
      </c>
      <c r="S9" s="48">
        <f t="shared" si="0"/>
        <v>19</v>
      </c>
      <c r="T9" s="48">
        <f t="shared" si="0"/>
        <v>20</v>
      </c>
      <c r="U9" s="48">
        <f t="shared" si="0"/>
        <v>21</v>
      </c>
      <c r="V9" s="48">
        <f t="shared" si="0"/>
        <v>22</v>
      </c>
      <c r="W9" s="101">
        <f t="shared" si="0"/>
        <v>23</v>
      </c>
      <c r="X9" s="101">
        <f t="shared" si="0"/>
        <v>24</v>
      </c>
      <c r="Y9" s="48">
        <f t="shared" si="0"/>
        <v>25</v>
      </c>
      <c r="Z9" s="48">
        <f t="shared" si="0"/>
        <v>26</v>
      </c>
      <c r="AA9" s="48">
        <f t="shared" si="0"/>
        <v>27</v>
      </c>
      <c r="AB9" s="48">
        <f t="shared" si="0"/>
        <v>28</v>
      </c>
      <c r="AC9" s="101">
        <f t="shared" si="0"/>
        <v>29</v>
      </c>
      <c r="AD9" s="101">
        <f t="shared" si="0"/>
        <v>30</v>
      </c>
      <c r="AE9" s="48">
        <f t="shared" si="0"/>
        <v>31</v>
      </c>
      <c r="AF9" s="48">
        <f t="shared" si="0"/>
        <v>32</v>
      </c>
      <c r="AG9" s="48">
        <f t="shared" si="0"/>
        <v>33</v>
      </c>
      <c r="AH9" s="48">
        <f t="shared" si="0"/>
        <v>34</v>
      </c>
      <c r="AI9" s="101">
        <v>35</v>
      </c>
      <c r="AJ9" s="101">
        <v>36</v>
      </c>
      <c r="AK9" s="101">
        <v>37</v>
      </c>
      <c r="AL9" s="101">
        <v>38</v>
      </c>
      <c r="AM9" s="101">
        <v>39</v>
      </c>
      <c r="AN9" s="101">
        <v>40</v>
      </c>
      <c r="AO9" s="101">
        <v>41</v>
      </c>
      <c r="AP9" s="101">
        <v>42</v>
      </c>
      <c r="AQ9" s="48">
        <v>43</v>
      </c>
      <c r="AR9" s="48">
        <v>44</v>
      </c>
      <c r="AS9" s="48">
        <v>45</v>
      </c>
      <c r="AT9" s="48">
        <v>46</v>
      </c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  <c r="IW9" s="61"/>
      <c r="IX9" s="61"/>
      <c r="IY9" s="61"/>
      <c r="IZ9" s="61"/>
      <c r="JA9" s="61"/>
      <c r="JB9" s="61"/>
      <c r="JC9" s="61"/>
      <c r="JD9" s="61"/>
      <c r="JE9" s="61"/>
      <c r="JF9" s="61"/>
      <c r="JG9" s="61"/>
      <c r="JH9" s="61"/>
      <c r="JI9" s="61"/>
      <c r="JJ9" s="61"/>
      <c r="JK9" s="61"/>
      <c r="JL9" s="61"/>
      <c r="JM9" s="61"/>
      <c r="JN9" s="61"/>
      <c r="JO9" s="61"/>
      <c r="JP9" s="61"/>
      <c r="JQ9" s="61"/>
      <c r="JR9" s="61"/>
      <c r="JS9" s="61"/>
      <c r="JT9" s="61"/>
      <c r="JU9" s="61"/>
      <c r="JV9" s="61"/>
      <c r="JW9" s="61"/>
      <c r="JX9" s="61"/>
      <c r="JY9" s="61"/>
      <c r="JZ9" s="61"/>
      <c r="KA9" s="61"/>
      <c r="KB9" s="61"/>
      <c r="KC9" s="61"/>
      <c r="KD9" s="61"/>
      <c r="KE9" s="61"/>
      <c r="KF9" s="61"/>
      <c r="KG9" s="61"/>
      <c r="KH9" s="61"/>
      <c r="KI9" s="61"/>
      <c r="KJ9" s="61"/>
      <c r="KK9" s="61"/>
      <c r="KL9" s="61"/>
      <c r="KM9" s="61"/>
      <c r="KN9" s="61"/>
      <c r="KO9" s="61"/>
      <c r="KP9" s="61"/>
      <c r="KQ9" s="61"/>
      <c r="KR9" s="61"/>
      <c r="KS9" s="61"/>
      <c r="KT9" s="61"/>
      <c r="KU9" s="61"/>
      <c r="KV9" s="61"/>
      <c r="KW9" s="61"/>
      <c r="KX9" s="61"/>
      <c r="KY9" s="61"/>
      <c r="KZ9" s="61"/>
      <c r="LA9" s="61"/>
      <c r="LB9" s="61"/>
      <c r="LC9" s="61"/>
      <c r="LD9" s="61"/>
      <c r="LE9" s="61"/>
      <c r="LF9" s="61"/>
      <c r="LG9" s="61"/>
      <c r="LH9" s="61"/>
      <c r="LI9" s="61"/>
      <c r="LJ9" s="61"/>
      <c r="LK9" s="61"/>
      <c r="LL9" s="61"/>
      <c r="LM9" s="61"/>
      <c r="LN9" s="61"/>
      <c r="LO9" s="61"/>
      <c r="LP9" s="61"/>
      <c r="LQ9" s="61"/>
      <c r="LR9" s="61"/>
      <c r="LS9" s="61"/>
      <c r="LT9" s="61"/>
      <c r="LU9" s="61"/>
      <c r="LV9" s="61"/>
      <c r="LW9" s="61"/>
      <c r="LX9" s="61"/>
      <c r="LY9" s="61"/>
      <c r="LZ9" s="61"/>
      <c r="MA9" s="61"/>
      <c r="MB9" s="61"/>
      <c r="MC9" s="61"/>
      <c r="MD9" s="61"/>
      <c r="ME9" s="61"/>
      <c r="MF9" s="61"/>
      <c r="MG9" s="61"/>
      <c r="MH9" s="61"/>
      <c r="MI9" s="61"/>
      <c r="MJ9" s="61"/>
      <c r="MK9" s="61"/>
      <c r="ML9" s="61"/>
      <c r="MM9" s="61"/>
      <c r="MN9" s="61"/>
      <c r="MO9" s="61"/>
      <c r="MP9" s="61"/>
      <c r="MQ9" s="61"/>
      <c r="MR9" s="61"/>
      <c r="MS9" s="61"/>
      <c r="MT9" s="61"/>
      <c r="MU9" s="61"/>
      <c r="MV9" s="61"/>
      <c r="MW9" s="61"/>
      <c r="MX9" s="61"/>
      <c r="MY9" s="61"/>
      <c r="MZ9" s="61"/>
      <c r="NA9" s="61"/>
      <c r="NB9" s="61"/>
      <c r="NC9" s="61"/>
      <c r="ND9" s="61"/>
      <c r="NE9" s="61"/>
      <c r="NF9" s="61"/>
      <c r="NG9" s="61"/>
      <c r="NH9" s="61"/>
      <c r="NI9" s="61"/>
      <c r="NJ9" s="61"/>
      <c r="NK9" s="61"/>
      <c r="NL9" s="61"/>
      <c r="NM9" s="61"/>
      <c r="NN9" s="61"/>
      <c r="NO9" s="61"/>
      <c r="NP9" s="61"/>
      <c r="NQ9" s="61"/>
      <c r="NR9" s="61"/>
      <c r="NS9" s="61"/>
      <c r="NT9" s="61"/>
      <c r="NU9" s="61"/>
      <c r="NV9" s="61"/>
      <c r="NW9" s="61"/>
      <c r="NX9" s="61"/>
      <c r="NY9" s="61"/>
      <c r="NZ9" s="61"/>
      <c r="OA9" s="61"/>
      <c r="OB9" s="61"/>
      <c r="OC9" s="61"/>
      <c r="OD9" s="61"/>
      <c r="OE9" s="61"/>
      <c r="OF9" s="61"/>
      <c r="OG9" s="61"/>
      <c r="OH9" s="61"/>
      <c r="OI9" s="61"/>
      <c r="OJ9" s="61"/>
      <c r="OK9" s="61"/>
      <c r="OL9" s="61"/>
      <c r="OM9" s="61"/>
      <c r="ON9" s="61"/>
      <c r="OO9" s="61"/>
      <c r="OP9" s="61"/>
      <c r="OQ9" s="61"/>
      <c r="OR9" s="61"/>
      <c r="OS9" s="61"/>
      <c r="OT9" s="61"/>
      <c r="OU9" s="61"/>
      <c r="OV9" s="61"/>
      <c r="OW9" s="61"/>
      <c r="OX9" s="61"/>
      <c r="OY9" s="61"/>
      <c r="OZ9" s="61"/>
      <c r="PA9" s="61"/>
      <c r="PB9" s="61"/>
      <c r="PC9" s="61"/>
      <c r="PD9" s="61"/>
      <c r="PE9" s="61"/>
      <c r="PF9" s="61"/>
      <c r="PG9" s="61"/>
      <c r="PH9" s="61"/>
      <c r="PI9" s="61"/>
      <c r="PJ9" s="61"/>
      <c r="PK9" s="61"/>
      <c r="PL9" s="61"/>
      <c r="PM9" s="61"/>
      <c r="PN9" s="61"/>
      <c r="PO9" s="61"/>
      <c r="PP9" s="61"/>
      <c r="PQ9" s="61"/>
      <c r="PR9" s="61"/>
      <c r="PS9" s="61"/>
      <c r="PT9" s="61"/>
      <c r="PU9" s="61"/>
      <c r="PV9" s="61"/>
      <c r="PW9" s="61"/>
      <c r="PX9" s="61"/>
      <c r="PY9" s="61"/>
      <c r="PZ9" s="61"/>
      <c r="QA9" s="61"/>
      <c r="QB9" s="61"/>
      <c r="QC9" s="61"/>
      <c r="QD9" s="61"/>
      <c r="QE9" s="61"/>
      <c r="QF9" s="61"/>
      <c r="QG9" s="61"/>
      <c r="QH9" s="61"/>
      <c r="QI9" s="61"/>
      <c r="QJ9" s="61"/>
      <c r="QK9" s="61"/>
      <c r="QL9" s="61"/>
      <c r="QM9" s="61"/>
      <c r="QN9" s="61"/>
      <c r="QO9" s="61"/>
      <c r="QP9" s="61"/>
      <c r="QQ9" s="61"/>
      <c r="QR9" s="61"/>
      <c r="QS9" s="61"/>
      <c r="QT9" s="61"/>
      <c r="QU9" s="61"/>
      <c r="QV9" s="61"/>
      <c r="QW9" s="61"/>
      <c r="QX9" s="61"/>
      <c r="QY9" s="61"/>
      <c r="QZ9" s="61"/>
      <c r="RA9" s="61"/>
      <c r="RB9" s="61"/>
      <c r="RC9" s="61"/>
      <c r="RD9" s="61"/>
      <c r="RE9" s="61"/>
      <c r="RF9" s="61"/>
      <c r="RG9" s="61"/>
      <c r="RH9" s="61"/>
      <c r="RI9" s="61"/>
      <c r="RJ9" s="61"/>
      <c r="RK9" s="61"/>
      <c r="RL9" s="61"/>
      <c r="RM9" s="61"/>
      <c r="RN9" s="61"/>
      <c r="RO9" s="61"/>
      <c r="RP9" s="61"/>
      <c r="RQ9" s="61"/>
      <c r="RR9" s="61"/>
      <c r="RS9" s="61"/>
      <c r="RT9" s="61"/>
      <c r="RU9" s="61"/>
      <c r="RV9" s="61"/>
      <c r="RW9" s="61"/>
      <c r="RX9" s="61"/>
      <c r="RY9" s="61"/>
      <c r="RZ9" s="61"/>
      <c r="SA9" s="61"/>
      <c r="SB9" s="61"/>
      <c r="SC9" s="61"/>
      <c r="SD9" s="61"/>
      <c r="SE9" s="61"/>
      <c r="SF9" s="61"/>
      <c r="SG9" s="61"/>
      <c r="SH9" s="61"/>
      <c r="SI9" s="61"/>
      <c r="SJ9" s="61"/>
      <c r="SK9" s="61"/>
      <c r="SL9" s="61"/>
      <c r="SM9" s="61"/>
      <c r="SN9" s="61"/>
      <c r="SO9" s="61"/>
      <c r="SP9" s="61"/>
      <c r="SQ9" s="61"/>
      <c r="SR9" s="61"/>
      <c r="SS9" s="61"/>
      <c r="ST9" s="61"/>
      <c r="SU9" s="61"/>
      <c r="SV9" s="61"/>
      <c r="SW9" s="61"/>
      <c r="SX9" s="61"/>
      <c r="SY9" s="61"/>
      <c r="SZ9" s="61"/>
      <c r="TA9" s="61"/>
      <c r="TB9" s="61"/>
      <c r="TC9" s="61"/>
      <c r="TD9" s="61"/>
      <c r="TE9" s="61"/>
      <c r="TF9" s="61"/>
      <c r="TG9" s="61"/>
      <c r="TH9" s="61"/>
      <c r="TI9" s="61"/>
      <c r="TJ9" s="61"/>
      <c r="TK9" s="61"/>
      <c r="TL9" s="61"/>
      <c r="TM9" s="61"/>
      <c r="TN9" s="61"/>
      <c r="TO9" s="61"/>
      <c r="TP9" s="61"/>
      <c r="TQ9" s="61"/>
      <c r="TR9" s="61"/>
      <c r="TS9" s="61"/>
      <c r="TT9" s="61"/>
      <c r="TU9" s="61"/>
      <c r="TV9" s="61"/>
      <c r="TW9" s="61"/>
      <c r="TX9" s="61"/>
      <c r="TY9" s="61"/>
      <c r="TZ9" s="61"/>
      <c r="UA9" s="61"/>
      <c r="UB9" s="61"/>
      <c r="UC9" s="61"/>
      <c r="UD9" s="61"/>
      <c r="UE9" s="61"/>
      <c r="UF9" s="61"/>
      <c r="UG9" s="61"/>
      <c r="UH9" s="61"/>
      <c r="UI9" s="61"/>
      <c r="UJ9" s="61"/>
      <c r="UK9" s="61"/>
      <c r="UL9" s="61"/>
      <c r="UM9" s="61"/>
      <c r="UN9" s="61"/>
      <c r="UO9" s="61"/>
      <c r="UP9" s="61"/>
      <c r="UQ9" s="61"/>
      <c r="UR9" s="61"/>
      <c r="US9" s="61"/>
      <c r="UT9" s="61"/>
      <c r="UU9" s="61"/>
      <c r="UV9" s="61"/>
      <c r="UW9" s="61"/>
      <c r="UX9" s="61"/>
      <c r="UY9" s="61"/>
      <c r="UZ9" s="61"/>
      <c r="VA9" s="61"/>
      <c r="VB9" s="61"/>
      <c r="VC9" s="61"/>
      <c r="VD9" s="61"/>
      <c r="VE9" s="61"/>
      <c r="VF9" s="61"/>
      <c r="VG9" s="61"/>
      <c r="VH9" s="61"/>
      <c r="VI9" s="61"/>
      <c r="VJ9" s="61"/>
      <c r="VK9" s="61"/>
      <c r="VL9" s="61"/>
      <c r="VM9" s="61"/>
      <c r="VN9" s="61"/>
      <c r="VO9" s="61"/>
      <c r="VP9" s="61"/>
      <c r="VQ9" s="61"/>
      <c r="VR9" s="61"/>
      <c r="VS9" s="61"/>
      <c r="VT9" s="61"/>
      <c r="VU9" s="61"/>
      <c r="VV9" s="61"/>
      <c r="VW9" s="61"/>
      <c r="VX9" s="61"/>
      <c r="VY9" s="61"/>
      <c r="VZ9" s="61"/>
      <c r="WA9" s="61"/>
      <c r="WB9" s="61"/>
      <c r="WC9" s="61"/>
      <c r="WD9" s="61"/>
      <c r="WE9" s="61"/>
      <c r="WF9" s="61"/>
      <c r="WG9" s="61"/>
      <c r="WH9" s="61"/>
      <c r="WI9" s="61"/>
      <c r="WJ9" s="61"/>
      <c r="WK9" s="61"/>
      <c r="WL9" s="61"/>
      <c r="WM9" s="61"/>
      <c r="WN9" s="61"/>
      <c r="WO9" s="61"/>
      <c r="WP9" s="61"/>
      <c r="WQ9" s="61"/>
      <c r="WR9" s="61"/>
      <c r="WS9" s="61"/>
      <c r="WT9" s="61"/>
      <c r="WU9" s="61"/>
      <c r="WV9" s="61"/>
      <c r="WW9" s="61"/>
      <c r="WX9" s="61"/>
      <c r="WY9" s="61"/>
      <c r="WZ9" s="61"/>
      <c r="XA9" s="61"/>
      <c r="XB9" s="61"/>
      <c r="XC9" s="61"/>
      <c r="XD9" s="61"/>
      <c r="XE9" s="61"/>
      <c r="XF9" s="61"/>
      <c r="XG9" s="61"/>
      <c r="XH9" s="61"/>
      <c r="XI9" s="61"/>
      <c r="XJ9" s="61"/>
      <c r="XK9" s="61"/>
      <c r="XL9" s="61"/>
      <c r="XM9" s="61"/>
      <c r="XN9" s="61"/>
      <c r="XO9" s="61"/>
      <c r="XP9" s="61"/>
      <c r="XQ9" s="61"/>
      <c r="XR9" s="61"/>
      <c r="XS9" s="61"/>
      <c r="XT9" s="61"/>
      <c r="XU9" s="61"/>
      <c r="XV9" s="61"/>
      <c r="XW9" s="61"/>
      <c r="XX9" s="61"/>
      <c r="XY9" s="61"/>
      <c r="XZ9" s="61"/>
      <c r="YA9" s="61"/>
      <c r="YB9" s="61"/>
      <c r="YC9" s="61"/>
      <c r="YD9" s="61"/>
      <c r="YE9" s="61"/>
      <c r="YF9" s="61"/>
      <c r="YG9" s="61"/>
      <c r="YH9" s="61"/>
      <c r="YI9" s="61"/>
      <c r="YJ9" s="61"/>
      <c r="YK9" s="61"/>
      <c r="YL9" s="61"/>
      <c r="YM9" s="61"/>
      <c r="YN9" s="61"/>
      <c r="YO9" s="61"/>
      <c r="YP9" s="61"/>
      <c r="YQ9" s="61"/>
      <c r="YR9" s="61"/>
      <c r="YS9" s="61"/>
      <c r="YT9" s="61"/>
      <c r="YU9" s="61"/>
      <c r="YV9" s="61"/>
      <c r="YW9" s="61"/>
      <c r="YX9" s="61"/>
      <c r="YY9" s="61"/>
      <c r="YZ9" s="61"/>
      <c r="ZA9" s="61"/>
      <c r="ZB9" s="61"/>
      <c r="ZC9" s="61"/>
      <c r="ZD9" s="61"/>
      <c r="ZE9" s="61"/>
      <c r="ZF9" s="61"/>
      <c r="ZG9" s="61"/>
      <c r="ZH9" s="61"/>
      <c r="ZI9" s="61"/>
      <c r="ZJ9" s="61"/>
      <c r="ZK9" s="61"/>
      <c r="ZL9" s="61"/>
      <c r="ZM9" s="61"/>
      <c r="ZN9" s="61"/>
      <c r="ZO9" s="61"/>
      <c r="ZP9" s="61"/>
      <c r="ZQ9" s="61"/>
      <c r="ZR9" s="61"/>
      <c r="ZS9" s="61"/>
      <c r="ZT9" s="61"/>
      <c r="ZU9" s="61"/>
      <c r="ZV9" s="61"/>
      <c r="ZW9" s="61"/>
      <c r="ZX9" s="61"/>
      <c r="ZY9" s="61"/>
      <c r="ZZ9" s="61"/>
      <c r="AAA9" s="61"/>
      <c r="AAB9" s="61"/>
      <c r="AAC9" s="61"/>
      <c r="AAD9" s="61"/>
      <c r="AAE9" s="61"/>
      <c r="AAF9" s="61"/>
      <c r="AAG9" s="61"/>
      <c r="AAH9" s="61"/>
      <c r="AAI9" s="61"/>
      <c r="AAJ9" s="61"/>
      <c r="AAK9" s="61"/>
      <c r="AAL9" s="61"/>
      <c r="AAM9" s="61"/>
      <c r="AAN9" s="61"/>
      <c r="AAO9" s="61"/>
      <c r="AAP9" s="61"/>
      <c r="AAQ9" s="61"/>
      <c r="AAR9" s="61"/>
      <c r="AAS9" s="61"/>
      <c r="AAT9" s="61"/>
      <c r="AAU9" s="61"/>
      <c r="AAV9" s="61"/>
      <c r="AAW9" s="61"/>
      <c r="AAX9" s="61"/>
      <c r="AAY9" s="61"/>
      <c r="AAZ9" s="61"/>
      <c r="ABA9" s="61"/>
      <c r="ABB9" s="61"/>
      <c r="ABC9" s="61"/>
      <c r="ABD9" s="61"/>
      <c r="ABE9" s="61"/>
      <c r="ABF9" s="61"/>
      <c r="ABG9" s="61"/>
      <c r="ABH9" s="61"/>
      <c r="ABI9" s="61"/>
      <c r="ABJ9" s="61"/>
      <c r="ABK9" s="61"/>
      <c r="ABL9" s="61"/>
      <c r="ABM9" s="61"/>
      <c r="ABN9" s="61"/>
      <c r="ABO9" s="61"/>
      <c r="ABP9" s="61"/>
      <c r="ABQ9" s="61"/>
      <c r="ABR9" s="61"/>
      <c r="ABS9" s="61"/>
      <c r="ABT9" s="61"/>
      <c r="ABU9" s="61"/>
      <c r="ABV9" s="61"/>
      <c r="ABW9" s="61"/>
      <c r="ABX9" s="61"/>
      <c r="ABY9" s="61"/>
      <c r="ABZ9" s="61"/>
      <c r="ACA9" s="61"/>
      <c r="ACB9" s="61"/>
      <c r="ACC9" s="61"/>
      <c r="ACD9" s="61"/>
      <c r="ACE9" s="61"/>
      <c r="ACF9" s="61"/>
      <c r="ACG9" s="61"/>
      <c r="ACH9" s="61"/>
      <c r="ACI9" s="61"/>
      <c r="ACJ9" s="61"/>
      <c r="ACK9" s="61"/>
      <c r="ACL9" s="61"/>
      <c r="ACM9" s="61"/>
      <c r="ACN9" s="61"/>
      <c r="ACO9" s="61"/>
      <c r="ACP9" s="61"/>
      <c r="ACQ9" s="61"/>
      <c r="ACR9" s="61"/>
      <c r="ACS9" s="61"/>
      <c r="ACT9" s="61"/>
      <c r="ACU9" s="61"/>
      <c r="ACV9" s="61"/>
      <c r="ACW9" s="61"/>
      <c r="ACX9" s="61"/>
      <c r="ACY9" s="61"/>
      <c r="ACZ9" s="61"/>
      <c r="ADA9" s="61"/>
      <c r="ADB9" s="61"/>
      <c r="ADC9" s="61"/>
      <c r="ADD9" s="61"/>
      <c r="ADE9" s="61"/>
      <c r="ADF9" s="61"/>
      <c r="ADG9" s="61"/>
      <c r="ADH9" s="61"/>
      <c r="ADI9" s="61"/>
      <c r="ADJ9" s="61"/>
      <c r="ADK9" s="61"/>
      <c r="ADL9" s="61"/>
      <c r="ADM9" s="61"/>
      <c r="ADN9" s="61"/>
      <c r="ADO9" s="61"/>
      <c r="ADP9" s="61"/>
      <c r="ADQ9" s="61"/>
      <c r="ADR9" s="61"/>
      <c r="ADS9" s="61"/>
      <c r="ADT9" s="61"/>
      <c r="ADU9" s="61"/>
      <c r="ADV9" s="61"/>
      <c r="ADW9" s="61"/>
      <c r="ADX9" s="61"/>
      <c r="ADY9" s="61"/>
      <c r="ADZ9" s="61"/>
      <c r="AEA9" s="61"/>
      <c r="AEB9" s="61"/>
      <c r="AEC9" s="61"/>
      <c r="AED9" s="61"/>
      <c r="AEE9" s="61"/>
      <c r="AEF9" s="61"/>
      <c r="AEG9" s="61"/>
      <c r="AEH9" s="61"/>
      <c r="AEI9" s="61"/>
      <c r="AEJ9" s="61"/>
      <c r="AEK9" s="61"/>
      <c r="AEL9" s="61"/>
      <c r="AEM9" s="61"/>
      <c r="AEN9" s="61"/>
      <c r="AEO9" s="61"/>
      <c r="AEP9" s="61"/>
      <c r="AEQ9" s="61"/>
      <c r="AER9" s="61"/>
      <c r="AES9" s="61"/>
      <c r="AET9" s="61"/>
      <c r="AEU9" s="61"/>
      <c r="AEV9" s="61"/>
      <c r="AEW9" s="61"/>
      <c r="AEX9" s="61"/>
      <c r="AEY9" s="61"/>
      <c r="AEZ9" s="61"/>
      <c r="AFA9" s="61"/>
      <c r="AFB9" s="61"/>
      <c r="AFC9" s="61"/>
      <c r="AFD9" s="61"/>
      <c r="AFE9" s="61"/>
    </row>
    <row r="10" spans="1:837" s="53" customFormat="1" ht="19.5" customHeight="1" x14ac:dyDescent="0.15">
      <c r="A10" s="51">
        <v>1</v>
      </c>
      <c r="B10" s="170" t="s">
        <v>179</v>
      </c>
      <c r="C10" s="101">
        <f>E10+G10+I10</f>
        <v>103000</v>
      </c>
      <c r="D10" s="101">
        <f>F10+H10+J10</f>
        <v>25024</v>
      </c>
      <c r="E10" s="46">
        <v>21303</v>
      </c>
      <c r="F10" s="46">
        <v>20709</v>
      </c>
      <c r="G10" s="46">
        <v>3157</v>
      </c>
      <c r="H10" s="46">
        <v>4315</v>
      </c>
      <c r="I10" s="46">
        <v>78540</v>
      </c>
      <c r="J10" s="172"/>
      <c r="K10" s="101">
        <f>M10+O10</f>
        <v>20649</v>
      </c>
      <c r="L10" s="101">
        <f>N10+P10</f>
        <v>25720</v>
      </c>
      <c r="M10" s="48">
        <v>8592</v>
      </c>
      <c r="N10" s="48">
        <v>11204</v>
      </c>
      <c r="O10" s="48">
        <v>12057</v>
      </c>
      <c r="P10" s="48">
        <v>14516</v>
      </c>
      <c r="Q10" s="101">
        <f>S10+U10</f>
        <v>11052</v>
      </c>
      <c r="R10" s="101">
        <f>T10+V10</f>
        <v>13585</v>
      </c>
      <c r="S10" s="48">
        <v>4692</v>
      </c>
      <c r="T10" s="48">
        <v>6319</v>
      </c>
      <c r="U10" s="48">
        <v>6360</v>
      </c>
      <c r="V10" s="48">
        <v>7266</v>
      </c>
      <c r="W10" s="101">
        <f>Y10+AA10</f>
        <v>3040</v>
      </c>
      <c r="X10" s="101">
        <f>Z10+AB10</f>
        <v>3964</v>
      </c>
      <c r="Y10" s="48">
        <v>1498</v>
      </c>
      <c r="Z10" s="48">
        <v>1804</v>
      </c>
      <c r="AA10" s="48">
        <v>1542</v>
      </c>
      <c r="AB10" s="48">
        <v>2160</v>
      </c>
      <c r="AC10" s="101">
        <f>AE10+AG10</f>
        <v>961</v>
      </c>
      <c r="AD10" s="101">
        <f>AF10+AH10</f>
        <v>1389</v>
      </c>
      <c r="AE10" s="48">
        <v>924</v>
      </c>
      <c r="AF10" s="48">
        <v>1327</v>
      </c>
      <c r="AG10" s="48">
        <v>37</v>
      </c>
      <c r="AH10" s="48">
        <v>62</v>
      </c>
      <c r="AI10" s="101">
        <f t="shared" ref="AI10:AN25" si="1">Q10+W10+AC10</f>
        <v>15053</v>
      </c>
      <c r="AJ10" s="101">
        <f t="shared" si="1"/>
        <v>18938</v>
      </c>
      <c r="AK10" s="101">
        <f t="shared" si="1"/>
        <v>7114</v>
      </c>
      <c r="AL10" s="101">
        <f t="shared" si="1"/>
        <v>9450</v>
      </c>
      <c r="AM10" s="101">
        <f t="shared" si="1"/>
        <v>7939</v>
      </c>
      <c r="AN10" s="101">
        <f t="shared" si="1"/>
        <v>9488</v>
      </c>
      <c r="AO10" s="65">
        <f>(AC10+W10+Q10)*100/K10</f>
        <v>72.899414015206546</v>
      </c>
      <c r="AP10" s="65">
        <f>(AD10+X10+R10)*100/L10</f>
        <v>73.631415241057539</v>
      </c>
      <c r="AQ10" s="65">
        <f>(AE10+Y10+S10)*100/M10</f>
        <v>82.797951582867782</v>
      </c>
      <c r="AR10" s="123">
        <f t="shared" ref="AR10:AT25" si="2">(T10+Z10+AF10)*100/N10</f>
        <v>84.344876829703679</v>
      </c>
      <c r="AS10" s="123">
        <f t="shared" si="2"/>
        <v>65.845566890602967</v>
      </c>
      <c r="AT10" s="123">
        <f t="shared" si="2"/>
        <v>65.362358776522456</v>
      </c>
    </row>
    <row r="11" spans="1:837" ht="30" x14ac:dyDescent="0.25">
      <c r="A11" s="43">
        <f>A10+1</f>
        <v>2</v>
      </c>
      <c r="B11" s="184" t="s">
        <v>180</v>
      </c>
      <c r="C11" s="101">
        <f t="shared" ref="C11:C57" si="3">E11+G11+I11</f>
        <v>275692</v>
      </c>
      <c r="D11" s="101">
        <f t="shared" ref="D11:D57" si="4">F11+H11+J11</f>
        <v>291248</v>
      </c>
      <c r="E11" s="46">
        <v>90621</v>
      </c>
      <c r="F11" s="46">
        <v>90695</v>
      </c>
      <c r="G11" s="46">
        <v>13574</v>
      </c>
      <c r="H11" s="46">
        <v>13512</v>
      </c>
      <c r="I11" s="46">
        <v>171497</v>
      </c>
      <c r="J11" s="48">
        <v>187041</v>
      </c>
      <c r="K11" s="101">
        <f t="shared" ref="K11:K56" si="5">M11+O11</f>
        <v>83817</v>
      </c>
      <c r="L11" s="101">
        <f t="shared" ref="L11:L56" si="6">N11+P11</f>
        <v>99269</v>
      </c>
      <c r="M11" s="48">
        <v>51046</v>
      </c>
      <c r="N11" s="48">
        <v>61979</v>
      </c>
      <c r="O11" s="48">
        <v>32771</v>
      </c>
      <c r="P11" s="48">
        <v>37290</v>
      </c>
      <c r="Q11" s="101">
        <f t="shared" ref="Q11:Q56" si="7">S11+U11</f>
        <v>23147</v>
      </c>
      <c r="R11" s="101">
        <f t="shared" ref="R11:R56" si="8">T11+V11</f>
        <v>32963</v>
      </c>
      <c r="S11" s="48">
        <v>13382</v>
      </c>
      <c r="T11" s="48">
        <v>19574</v>
      </c>
      <c r="U11" s="48">
        <v>9765</v>
      </c>
      <c r="V11" s="48">
        <v>13389</v>
      </c>
      <c r="W11" s="101">
        <f t="shared" ref="W11:W56" si="9">Y11+AA11</f>
        <v>9276</v>
      </c>
      <c r="X11" s="101">
        <f t="shared" ref="X11:X56" si="10">Z11+AB11</f>
        <v>8902</v>
      </c>
      <c r="Y11" s="48">
        <v>8497</v>
      </c>
      <c r="Z11" s="160">
        <v>8203</v>
      </c>
      <c r="AA11" s="48">
        <v>779</v>
      </c>
      <c r="AB11" s="48">
        <v>699</v>
      </c>
      <c r="AC11" s="101">
        <f t="shared" ref="AC11:AC56" si="11">AE11+AG11</f>
        <v>2659</v>
      </c>
      <c r="AD11" s="101">
        <f t="shared" ref="AD11:AD56" si="12">AF11+AH11</f>
        <v>2797</v>
      </c>
      <c r="AE11" s="48">
        <v>2497</v>
      </c>
      <c r="AF11" s="160">
        <v>2627</v>
      </c>
      <c r="AG11" s="48">
        <v>162</v>
      </c>
      <c r="AH11" s="48">
        <v>170</v>
      </c>
      <c r="AI11" s="101">
        <f t="shared" si="1"/>
        <v>35082</v>
      </c>
      <c r="AJ11" s="101">
        <f t="shared" si="1"/>
        <v>44662</v>
      </c>
      <c r="AK11" s="101">
        <f t="shared" si="1"/>
        <v>24376</v>
      </c>
      <c r="AL11" s="101">
        <f t="shared" si="1"/>
        <v>30404</v>
      </c>
      <c r="AM11" s="101">
        <f t="shared" si="1"/>
        <v>10706</v>
      </c>
      <c r="AN11" s="101">
        <f t="shared" si="1"/>
        <v>14258</v>
      </c>
      <c r="AO11" s="65">
        <f t="shared" ref="AO11:AO59" si="13">(AC11+W11+Q11)*100/K11</f>
        <v>41.855470847202838</v>
      </c>
      <c r="AP11" s="65">
        <f t="shared" ref="AP11:AP59" si="14">(AD11+X11+R11)*100/L11</f>
        <v>44.99088335734217</v>
      </c>
      <c r="AQ11" s="65">
        <f t="shared" ref="AQ11:AQ59" si="15">(AE11+Y11+S11)*100/M11</f>
        <v>47.753007091642829</v>
      </c>
      <c r="AR11" s="123">
        <f t="shared" si="2"/>
        <v>49.055325190790427</v>
      </c>
      <c r="AS11" s="123">
        <f t="shared" si="2"/>
        <v>32.669128192609321</v>
      </c>
      <c r="AT11" s="123">
        <f t="shared" si="2"/>
        <v>38.23545186377045</v>
      </c>
    </row>
    <row r="12" spans="1:837" ht="30" x14ac:dyDescent="0.25">
      <c r="A12" s="43">
        <f t="shared" ref="A12:A22" si="16">A11+1</f>
        <v>3</v>
      </c>
      <c r="B12" s="184" t="s">
        <v>181</v>
      </c>
      <c r="C12" s="101">
        <f t="shared" si="3"/>
        <v>119874</v>
      </c>
      <c r="D12" s="101">
        <f t="shared" si="4"/>
        <v>118729</v>
      </c>
      <c r="E12" s="161"/>
      <c r="F12" s="126"/>
      <c r="G12" s="161"/>
      <c r="H12" s="126"/>
      <c r="I12" s="46">
        <v>119874</v>
      </c>
      <c r="J12" s="48">
        <v>118729</v>
      </c>
      <c r="K12" s="101">
        <f t="shared" si="5"/>
        <v>27767</v>
      </c>
      <c r="L12" s="101">
        <f t="shared" si="6"/>
        <v>32144</v>
      </c>
      <c r="M12" s="48"/>
      <c r="N12" s="48"/>
      <c r="O12" s="48">
        <v>27767</v>
      </c>
      <c r="P12" s="48">
        <v>32144</v>
      </c>
      <c r="Q12" s="101">
        <f t="shared" si="7"/>
        <v>15722</v>
      </c>
      <c r="R12" s="101">
        <f t="shared" si="8"/>
        <v>18239</v>
      </c>
      <c r="S12" s="48"/>
      <c r="T12" s="48"/>
      <c r="U12" s="48">
        <v>15722</v>
      </c>
      <c r="V12" s="48">
        <v>18239</v>
      </c>
      <c r="W12" s="101">
        <f t="shared" si="9"/>
        <v>1348</v>
      </c>
      <c r="X12" s="101">
        <f t="shared" si="10"/>
        <v>2998</v>
      </c>
      <c r="Y12" s="48"/>
      <c r="Z12" s="48"/>
      <c r="AA12" s="48">
        <v>1348</v>
      </c>
      <c r="AB12" s="48">
        <v>2998</v>
      </c>
      <c r="AC12" s="101">
        <f t="shared" si="11"/>
        <v>485</v>
      </c>
      <c r="AD12" s="101">
        <f t="shared" si="12"/>
        <v>625</v>
      </c>
      <c r="AE12" s="48"/>
      <c r="AF12" s="48"/>
      <c r="AG12" s="48">
        <v>485</v>
      </c>
      <c r="AH12" s="48">
        <v>625</v>
      </c>
      <c r="AI12" s="101">
        <f t="shared" si="1"/>
        <v>17555</v>
      </c>
      <c r="AJ12" s="101">
        <f t="shared" si="1"/>
        <v>21862</v>
      </c>
      <c r="AK12" s="101">
        <f t="shared" si="1"/>
        <v>0</v>
      </c>
      <c r="AL12" s="101">
        <f t="shared" si="1"/>
        <v>0</v>
      </c>
      <c r="AM12" s="101">
        <f t="shared" si="1"/>
        <v>17555</v>
      </c>
      <c r="AN12" s="101">
        <f t="shared" si="1"/>
        <v>21862</v>
      </c>
      <c r="AO12" s="65">
        <f t="shared" si="13"/>
        <v>63.222530341772611</v>
      </c>
      <c r="AP12" s="65">
        <f t="shared" si="14"/>
        <v>68.012692882030862</v>
      </c>
      <c r="AQ12" s="65"/>
      <c r="AR12" s="123"/>
      <c r="AS12" s="123">
        <f t="shared" si="2"/>
        <v>63.222530341772611</v>
      </c>
      <c r="AT12" s="123">
        <f t="shared" si="2"/>
        <v>68.012692882030862</v>
      </c>
    </row>
    <row r="13" spans="1:837" ht="30" x14ac:dyDescent="0.25">
      <c r="A13" s="43">
        <f t="shared" si="16"/>
        <v>4</v>
      </c>
      <c r="B13" s="184" t="s">
        <v>182</v>
      </c>
      <c r="C13" s="101">
        <f t="shared" si="3"/>
        <v>127710</v>
      </c>
      <c r="D13" s="101">
        <f t="shared" si="4"/>
        <v>127255</v>
      </c>
      <c r="E13" s="46">
        <v>26987</v>
      </c>
      <c r="F13" s="46">
        <v>25604</v>
      </c>
      <c r="G13" s="46">
        <v>3504</v>
      </c>
      <c r="H13" s="46">
        <v>4549</v>
      </c>
      <c r="I13" s="46">
        <v>97219</v>
      </c>
      <c r="J13" s="48">
        <v>97102</v>
      </c>
      <c r="K13" s="101">
        <f t="shared" si="5"/>
        <v>40214</v>
      </c>
      <c r="L13" s="101">
        <f t="shared" si="6"/>
        <v>43104</v>
      </c>
      <c r="M13" s="48">
        <v>15307</v>
      </c>
      <c r="N13" s="48">
        <v>16478</v>
      </c>
      <c r="O13" s="48">
        <v>24907</v>
      </c>
      <c r="P13" s="48">
        <v>26626</v>
      </c>
      <c r="Q13" s="101">
        <f t="shared" si="7"/>
        <v>20556</v>
      </c>
      <c r="R13" s="101">
        <f t="shared" si="8"/>
        <v>21011</v>
      </c>
      <c r="S13" s="48">
        <v>9211</v>
      </c>
      <c r="T13" s="48">
        <v>7933</v>
      </c>
      <c r="U13" s="48">
        <v>11345</v>
      </c>
      <c r="V13" s="48">
        <v>13078</v>
      </c>
      <c r="W13" s="101">
        <f t="shared" si="9"/>
        <v>2233</v>
      </c>
      <c r="X13" s="101">
        <f t="shared" si="10"/>
        <v>5417</v>
      </c>
      <c r="Y13" s="48">
        <v>1844</v>
      </c>
      <c r="Z13" s="48">
        <v>4869</v>
      </c>
      <c r="AA13" s="48">
        <v>389</v>
      </c>
      <c r="AB13" s="48">
        <v>548</v>
      </c>
      <c r="AC13" s="101">
        <f t="shared" si="11"/>
        <v>4039</v>
      </c>
      <c r="AD13" s="101">
        <f t="shared" si="12"/>
        <v>3599</v>
      </c>
      <c r="AE13" s="48">
        <v>3639</v>
      </c>
      <c r="AF13" s="48">
        <v>3187</v>
      </c>
      <c r="AG13" s="48">
        <v>400</v>
      </c>
      <c r="AH13" s="48">
        <v>412</v>
      </c>
      <c r="AI13" s="101">
        <f t="shared" si="1"/>
        <v>26828</v>
      </c>
      <c r="AJ13" s="101">
        <f t="shared" si="1"/>
        <v>30027</v>
      </c>
      <c r="AK13" s="101">
        <f t="shared" si="1"/>
        <v>14694</v>
      </c>
      <c r="AL13" s="101">
        <f t="shared" si="1"/>
        <v>15989</v>
      </c>
      <c r="AM13" s="101">
        <f t="shared" si="1"/>
        <v>12134</v>
      </c>
      <c r="AN13" s="101">
        <f t="shared" si="1"/>
        <v>14038</v>
      </c>
      <c r="AO13" s="65">
        <f t="shared" si="13"/>
        <v>66.713084995275281</v>
      </c>
      <c r="AP13" s="65">
        <f t="shared" si="14"/>
        <v>69.661748329621375</v>
      </c>
      <c r="AQ13" s="65">
        <f t="shared" si="15"/>
        <v>95.995296269680537</v>
      </c>
      <c r="AR13" s="123">
        <f t="shared" si="2"/>
        <v>97.032406845490954</v>
      </c>
      <c r="AS13" s="123">
        <f t="shared" si="2"/>
        <v>48.717228088489179</v>
      </c>
      <c r="AT13" s="123">
        <f t="shared" si="2"/>
        <v>52.722902426199958</v>
      </c>
    </row>
    <row r="14" spans="1:837" x14ac:dyDescent="0.25">
      <c r="A14" s="43">
        <f t="shared" si="16"/>
        <v>5</v>
      </c>
      <c r="B14" s="185" t="s">
        <v>183</v>
      </c>
      <c r="C14" s="101">
        <f t="shared" si="3"/>
        <v>66810</v>
      </c>
      <c r="D14" s="101">
        <f t="shared" si="4"/>
        <v>66908</v>
      </c>
      <c r="E14" s="46">
        <v>57785</v>
      </c>
      <c r="F14" s="46">
        <v>57337</v>
      </c>
      <c r="G14" s="46">
        <v>9025</v>
      </c>
      <c r="H14" s="46">
        <v>9571</v>
      </c>
      <c r="I14" s="46"/>
      <c r="J14" s="48"/>
      <c r="K14" s="101">
        <f>M14+O14</f>
        <v>26107</v>
      </c>
      <c r="L14" s="101">
        <f>N14+P14</f>
        <v>34136</v>
      </c>
      <c r="M14" s="48">
        <v>26080</v>
      </c>
      <c r="N14" s="48">
        <v>34136</v>
      </c>
      <c r="O14" s="48">
        <v>27</v>
      </c>
      <c r="P14" s="48"/>
      <c r="Q14" s="101">
        <f>S14+U14</f>
        <v>9421</v>
      </c>
      <c r="R14" s="101">
        <f>T14+V14</f>
        <v>10961</v>
      </c>
      <c r="S14" s="48">
        <v>9421</v>
      </c>
      <c r="T14" s="48">
        <v>10961</v>
      </c>
      <c r="U14" s="48"/>
      <c r="V14" s="48"/>
      <c r="W14" s="101">
        <f>Y14+AA14</f>
        <v>10143</v>
      </c>
      <c r="X14" s="101">
        <f>Z14+AB14</f>
        <v>11947</v>
      </c>
      <c r="Y14" s="48">
        <v>10143</v>
      </c>
      <c r="Z14" s="48">
        <v>11947</v>
      </c>
      <c r="AA14" s="48"/>
      <c r="AB14" s="48"/>
      <c r="AC14" s="101">
        <f>AE14+AG14</f>
        <v>5765</v>
      </c>
      <c r="AD14" s="101">
        <f>AF14+AH14</f>
        <v>2389</v>
      </c>
      <c r="AE14" s="48">
        <v>5765</v>
      </c>
      <c r="AF14" s="48">
        <v>2389</v>
      </c>
      <c r="AG14" s="48"/>
      <c r="AH14" s="48"/>
      <c r="AI14" s="101">
        <f t="shared" si="1"/>
        <v>25329</v>
      </c>
      <c r="AJ14" s="101">
        <f t="shared" si="1"/>
        <v>25297</v>
      </c>
      <c r="AK14" s="101">
        <f t="shared" si="1"/>
        <v>25329</v>
      </c>
      <c r="AL14" s="101">
        <f t="shared" si="1"/>
        <v>25297</v>
      </c>
      <c r="AM14" s="101">
        <f t="shared" si="1"/>
        <v>0</v>
      </c>
      <c r="AN14" s="101">
        <f t="shared" si="1"/>
        <v>0</v>
      </c>
      <c r="AO14" s="65">
        <f t="shared" ref="AO14:AQ15" si="17">(AC14+W14+Q14)*100/K14</f>
        <v>97.019956333550383</v>
      </c>
      <c r="AP14" s="65">
        <f t="shared" si="17"/>
        <v>74.106515116006562</v>
      </c>
      <c r="AQ14" s="65">
        <f t="shared" si="17"/>
        <v>97.12039877300613</v>
      </c>
      <c r="AR14" s="123">
        <f t="shared" si="2"/>
        <v>74.106515116006562</v>
      </c>
      <c r="AS14" s="123">
        <f t="shared" si="2"/>
        <v>0</v>
      </c>
      <c r="AT14" s="123"/>
    </row>
    <row r="15" spans="1:837" ht="30" x14ac:dyDescent="0.25">
      <c r="A15" s="43">
        <f t="shared" si="16"/>
        <v>6</v>
      </c>
      <c r="B15" s="184" t="s">
        <v>184</v>
      </c>
      <c r="C15" s="101">
        <f t="shared" si="3"/>
        <v>209994</v>
      </c>
      <c r="D15" s="101">
        <f t="shared" si="4"/>
        <v>210044</v>
      </c>
      <c r="E15" s="132"/>
      <c r="F15" s="126"/>
      <c r="G15" s="132"/>
      <c r="H15" s="126"/>
      <c r="I15" s="46">
        <v>209994</v>
      </c>
      <c r="J15" s="48">
        <v>210044</v>
      </c>
      <c r="K15" s="101">
        <f>M15+O15</f>
        <v>50367</v>
      </c>
      <c r="L15" s="101">
        <f>N15+P15</f>
        <v>53587</v>
      </c>
      <c r="M15" s="48">
        <v>1333</v>
      </c>
      <c r="N15" s="48">
        <v>1880</v>
      </c>
      <c r="O15" s="48">
        <v>49034</v>
      </c>
      <c r="P15" s="48">
        <v>51707</v>
      </c>
      <c r="Q15" s="101">
        <f>S15+U15</f>
        <v>22761</v>
      </c>
      <c r="R15" s="101">
        <f>T15+V15</f>
        <v>24727</v>
      </c>
      <c r="S15" s="48">
        <v>709</v>
      </c>
      <c r="T15" s="48">
        <v>1187</v>
      </c>
      <c r="U15" s="48">
        <v>22052</v>
      </c>
      <c r="V15" s="48">
        <v>23540</v>
      </c>
      <c r="W15" s="101">
        <f>Y15+AA15</f>
        <v>16118</v>
      </c>
      <c r="X15" s="101">
        <f>Z15+AB15</f>
        <v>10212</v>
      </c>
      <c r="Y15" s="48">
        <v>461</v>
      </c>
      <c r="Z15" s="48">
        <v>542</v>
      </c>
      <c r="AA15" s="48">
        <v>15657</v>
      </c>
      <c r="AB15" s="48">
        <v>9670</v>
      </c>
      <c r="AC15" s="101">
        <f>AE15+AG15</f>
        <v>6239</v>
      </c>
      <c r="AD15" s="101">
        <f>AF15+AH15</f>
        <v>1197</v>
      </c>
      <c r="AE15" s="48">
        <v>85</v>
      </c>
      <c r="AF15" s="48">
        <v>76</v>
      </c>
      <c r="AG15" s="48">
        <v>6154</v>
      </c>
      <c r="AH15" s="48">
        <v>1121</v>
      </c>
      <c r="AI15" s="101">
        <f t="shared" si="1"/>
        <v>45118</v>
      </c>
      <c r="AJ15" s="101">
        <f t="shared" si="1"/>
        <v>36136</v>
      </c>
      <c r="AK15" s="101">
        <f t="shared" si="1"/>
        <v>1255</v>
      </c>
      <c r="AL15" s="101">
        <f t="shared" si="1"/>
        <v>1805</v>
      </c>
      <c r="AM15" s="101">
        <f t="shared" si="1"/>
        <v>43863</v>
      </c>
      <c r="AN15" s="101">
        <f t="shared" si="1"/>
        <v>34331</v>
      </c>
      <c r="AO15" s="65">
        <f t="shared" si="17"/>
        <v>89.578493855103545</v>
      </c>
      <c r="AP15" s="65">
        <f t="shared" si="17"/>
        <v>67.434265773415191</v>
      </c>
      <c r="AQ15" s="65">
        <f t="shared" si="17"/>
        <v>94.148537134283572</v>
      </c>
      <c r="AR15" s="123">
        <f t="shared" si="2"/>
        <v>96.010638297872347</v>
      </c>
      <c r="AS15" s="123">
        <f t="shared" si="2"/>
        <v>89.45425623037076</v>
      </c>
      <c r="AT15" s="123">
        <f t="shared" si="2"/>
        <v>66.39526563134585</v>
      </c>
    </row>
    <row r="16" spans="1:837" ht="30" x14ac:dyDescent="0.25">
      <c r="A16" s="43">
        <f t="shared" si="16"/>
        <v>7</v>
      </c>
      <c r="B16" s="184" t="s">
        <v>185</v>
      </c>
      <c r="C16" s="101">
        <f t="shared" si="3"/>
        <v>63599</v>
      </c>
      <c r="D16" s="101">
        <f t="shared" si="4"/>
        <v>62659</v>
      </c>
      <c r="E16" s="46">
        <v>14044</v>
      </c>
      <c r="F16" s="46">
        <v>13061</v>
      </c>
      <c r="G16" s="46">
        <v>2246</v>
      </c>
      <c r="H16" s="46">
        <v>2453</v>
      </c>
      <c r="I16" s="46">
        <v>47309</v>
      </c>
      <c r="J16" s="48">
        <v>47145</v>
      </c>
      <c r="K16" s="101">
        <f t="shared" si="5"/>
        <v>20280</v>
      </c>
      <c r="L16" s="101">
        <f t="shared" si="6"/>
        <v>17873</v>
      </c>
      <c r="M16" s="48">
        <v>8352</v>
      </c>
      <c r="N16" s="126">
        <v>7766</v>
      </c>
      <c r="O16" s="48">
        <v>11928</v>
      </c>
      <c r="P16" s="126">
        <v>10107</v>
      </c>
      <c r="Q16" s="101">
        <f t="shared" si="7"/>
        <v>7372</v>
      </c>
      <c r="R16" s="101">
        <f t="shared" si="8"/>
        <v>7310</v>
      </c>
      <c r="S16" s="48">
        <v>4314</v>
      </c>
      <c r="T16" s="126">
        <v>4058</v>
      </c>
      <c r="U16" s="48">
        <v>3058</v>
      </c>
      <c r="V16" s="126">
        <v>3252</v>
      </c>
      <c r="W16" s="101">
        <f t="shared" si="9"/>
        <v>3293</v>
      </c>
      <c r="X16" s="101">
        <f t="shared" si="10"/>
        <v>1060</v>
      </c>
      <c r="Y16" s="48">
        <v>761</v>
      </c>
      <c r="Z16" s="126">
        <v>900</v>
      </c>
      <c r="AA16" s="48">
        <v>2532</v>
      </c>
      <c r="AB16" s="126">
        <v>160</v>
      </c>
      <c r="AC16" s="101">
        <f t="shared" si="11"/>
        <v>417</v>
      </c>
      <c r="AD16" s="101">
        <f t="shared" si="12"/>
        <v>675</v>
      </c>
      <c r="AE16" s="48">
        <v>383</v>
      </c>
      <c r="AF16" s="126">
        <v>550</v>
      </c>
      <c r="AG16" s="48">
        <v>34</v>
      </c>
      <c r="AH16" s="126">
        <v>125</v>
      </c>
      <c r="AI16" s="101">
        <f t="shared" si="1"/>
        <v>11082</v>
      </c>
      <c r="AJ16" s="101">
        <f t="shared" si="1"/>
        <v>9045</v>
      </c>
      <c r="AK16" s="101">
        <f t="shared" si="1"/>
        <v>5458</v>
      </c>
      <c r="AL16" s="101">
        <f t="shared" si="1"/>
        <v>5508</v>
      </c>
      <c r="AM16" s="101">
        <f t="shared" si="1"/>
        <v>5624</v>
      </c>
      <c r="AN16" s="101">
        <f t="shared" si="1"/>
        <v>3537</v>
      </c>
      <c r="AO16" s="65">
        <f t="shared" si="13"/>
        <v>54.644970414201183</v>
      </c>
      <c r="AP16" s="65">
        <f t="shared" si="14"/>
        <v>50.607060929894253</v>
      </c>
      <c r="AQ16" s="65">
        <f t="shared" si="15"/>
        <v>65.349616858237553</v>
      </c>
      <c r="AR16" s="123">
        <f t="shared" si="2"/>
        <v>70.9245428792171</v>
      </c>
      <c r="AS16" s="123">
        <f t="shared" si="2"/>
        <v>47.149564050972501</v>
      </c>
      <c r="AT16" s="123">
        <f t="shared" si="2"/>
        <v>34.995547640249335</v>
      </c>
    </row>
    <row r="17" spans="1:46" ht="30" x14ac:dyDescent="0.25">
      <c r="A17" s="43">
        <f t="shared" si="16"/>
        <v>8</v>
      </c>
      <c r="B17" s="184" t="s">
        <v>186</v>
      </c>
      <c r="C17" s="101">
        <f t="shared" si="3"/>
        <v>40382</v>
      </c>
      <c r="D17" s="101">
        <f t="shared" si="4"/>
        <v>40301</v>
      </c>
      <c r="E17" s="46">
        <v>8063</v>
      </c>
      <c r="F17" s="46">
        <v>7862</v>
      </c>
      <c r="G17" s="46">
        <v>1360</v>
      </c>
      <c r="H17" s="46">
        <v>1538</v>
      </c>
      <c r="I17" s="46">
        <v>30959</v>
      </c>
      <c r="J17" s="48">
        <v>30901</v>
      </c>
      <c r="K17" s="101">
        <f t="shared" si="5"/>
        <v>7627</v>
      </c>
      <c r="L17" s="101">
        <f t="shared" si="6"/>
        <v>12270</v>
      </c>
      <c r="M17" s="48">
        <v>2217</v>
      </c>
      <c r="N17" s="48">
        <v>4219</v>
      </c>
      <c r="O17" s="48">
        <v>5410</v>
      </c>
      <c r="P17" s="48">
        <v>8051</v>
      </c>
      <c r="Q17" s="101">
        <f t="shared" si="7"/>
        <v>5758</v>
      </c>
      <c r="R17" s="101">
        <f t="shared" si="8"/>
        <v>6646</v>
      </c>
      <c r="S17" s="48">
        <v>1688</v>
      </c>
      <c r="T17" s="48">
        <v>2465</v>
      </c>
      <c r="U17" s="48">
        <v>4070</v>
      </c>
      <c r="V17" s="48">
        <v>4181</v>
      </c>
      <c r="W17" s="101">
        <f t="shared" si="9"/>
        <v>924</v>
      </c>
      <c r="X17" s="101">
        <f t="shared" si="10"/>
        <v>1674</v>
      </c>
      <c r="Y17" s="48">
        <v>167</v>
      </c>
      <c r="Z17" s="48">
        <v>759</v>
      </c>
      <c r="AA17" s="48">
        <v>757</v>
      </c>
      <c r="AB17" s="48">
        <v>915</v>
      </c>
      <c r="AC17" s="101">
        <f t="shared" si="11"/>
        <v>224</v>
      </c>
      <c r="AD17" s="101">
        <f t="shared" si="12"/>
        <v>425</v>
      </c>
      <c r="AE17" s="48">
        <v>73</v>
      </c>
      <c r="AF17" s="48">
        <v>184</v>
      </c>
      <c r="AG17" s="48">
        <v>151</v>
      </c>
      <c r="AH17" s="48">
        <v>241</v>
      </c>
      <c r="AI17" s="101">
        <f t="shared" si="1"/>
        <v>6906</v>
      </c>
      <c r="AJ17" s="101">
        <f t="shared" si="1"/>
        <v>8745</v>
      </c>
      <c r="AK17" s="101">
        <f t="shared" si="1"/>
        <v>1928</v>
      </c>
      <c r="AL17" s="101">
        <f t="shared" si="1"/>
        <v>3408</v>
      </c>
      <c r="AM17" s="101">
        <f t="shared" si="1"/>
        <v>4978</v>
      </c>
      <c r="AN17" s="101">
        <f t="shared" si="1"/>
        <v>5337</v>
      </c>
      <c r="AO17" s="65">
        <f t="shared" si="13"/>
        <v>90.546741838206373</v>
      </c>
      <c r="AP17" s="65">
        <f t="shared" si="14"/>
        <v>71.271393643031786</v>
      </c>
      <c r="AQ17" s="65">
        <f t="shared" si="15"/>
        <v>86.96436626071268</v>
      </c>
      <c r="AR17" s="123">
        <f t="shared" si="2"/>
        <v>80.77743541123489</v>
      </c>
      <c r="AS17" s="123">
        <f t="shared" si="2"/>
        <v>92.014787430683924</v>
      </c>
      <c r="AT17" s="123">
        <f t="shared" si="2"/>
        <v>66.289901875543407</v>
      </c>
    </row>
    <row r="18" spans="1:46" ht="30" x14ac:dyDescent="0.25">
      <c r="A18" s="43">
        <f t="shared" si="16"/>
        <v>9</v>
      </c>
      <c r="B18" s="184" t="s">
        <v>187</v>
      </c>
      <c r="C18" s="101">
        <f t="shared" si="3"/>
        <v>53450</v>
      </c>
      <c r="D18" s="101">
        <f t="shared" si="4"/>
        <v>53007</v>
      </c>
      <c r="E18" s="46">
        <v>11724</v>
      </c>
      <c r="F18" s="46">
        <v>11562</v>
      </c>
      <c r="G18" s="46">
        <v>2097</v>
      </c>
      <c r="H18" s="46">
        <v>2086</v>
      </c>
      <c r="I18" s="46">
        <v>39629</v>
      </c>
      <c r="J18" s="48">
        <v>39359</v>
      </c>
      <c r="K18" s="101">
        <f t="shared" si="5"/>
        <v>13887</v>
      </c>
      <c r="L18" s="101">
        <f t="shared" si="6"/>
        <v>15804</v>
      </c>
      <c r="M18" s="48">
        <v>5542</v>
      </c>
      <c r="N18" s="48">
        <v>6447</v>
      </c>
      <c r="O18" s="48">
        <v>8345</v>
      </c>
      <c r="P18" s="48">
        <v>9357</v>
      </c>
      <c r="Q18" s="101">
        <f t="shared" si="7"/>
        <v>7578</v>
      </c>
      <c r="R18" s="101">
        <f t="shared" si="8"/>
        <v>9986</v>
      </c>
      <c r="S18" s="48">
        <v>2420</v>
      </c>
      <c r="T18" s="48">
        <v>4015</v>
      </c>
      <c r="U18" s="48">
        <v>5158</v>
      </c>
      <c r="V18" s="48">
        <v>5971</v>
      </c>
      <c r="W18" s="101">
        <f t="shared" si="9"/>
        <v>2410</v>
      </c>
      <c r="X18" s="101">
        <f t="shared" si="10"/>
        <v>2871</v>
      </c>
      <c r="Y18" s="48">
        <v>2115</v>
      </c>
      <c r="Z18" s="48">
        <v>1676</v>
      </c>
      <c r="AA18" s="48">
        <v>295</v>
      </c>
      <c r="AB18" s="48">
        <v>1195</v>
      </c>
      <c r="AC18" s="101">
        <f t="shared" si="11"/>
        <v>660</v>
      </c>
      <c r="AD18" s="101">
        <f t="shared" si="12"/>
        <v>956</v>
      </c>
      <c r="AE18" s="48">
        <v>545</v>
      </c>
      <c r="AF18" s="48">
        <v>555</v>
      </c>
      <c r="AG18" s="48">
        <v>115</v>
      </c>
      <c r="AH18" s="48">
        <v>401</v>
      </c>
      <c r="AI18" s="101">
        <f t="shared" si="1"/>
        <v>10648</v>
      </c>
      <c r="AJ18" s="101">
        <f t="shared" si="1"/>
        <v>13813</v>
      </c>
      <c r="AK18" s="101">
        <f t="shared" si="1"/>
        <v>5080</v>
      </c>
      <c r="AL18" s="101">
        <f t="shared" si="1"/>
        <v>6246</v>
      </c>
      <c r="AM18" s="101">
        <f t="shared" si="1"/>
        <v>5568</v>
      </c>
      <c r="AN18" s="101">
        <f t="shared" si="1"/>
        <v>7567</v>
      </c>
      <c r="AO18" s="65">
        <f t="shared" si="13"/>
        <v>76.676027939799809</v>
      </c>
      <c r="AP18" s="65">
        <f t="shared" si="14"/>
        <v>87.401923563654776</v>
      </c>
      <c r="AQ18" s="65">
        <f t="shared" si="15"/>
        <v>91.663659328762179</v>
      </c>
      <c r="AR18" s="123">
        <f t="shared" si="2"/>
        <v>96.882270823638905</v>
      </c>
      <c r="AS18" s="123">
        <f t="shared" si="2"/>
        <v>66.722588376273222</v>
      </c>
      <c r="AT18" s="123">
        <f t="shared" si="2"/>
        <v>80.86993694560222</v>
      </c>
    </row>
    <row r="19" spans="1:46" ht="30" x14ac:dyDescent="0.25">
      <c r="A19" s="43">
        <f t="shared" si="16"/>
        <v>10</v>
      </c>
      <c r="B19" s="184" t="s">
        <v>188</v>
      </c>
      <c r="C19" s="101">
        <f t="shared" si="3"/>
        <v>42365</v>
      </c>
      <c r="D19" s="101">
        <f t="shared" si="4"/>
        <v>40460</v>
      </c>
      <c r="E19" s="46">
        <v>8739</v>
      </c>
      <c r="F19" s="46">
        <v>8373</v>
      </c>
      <c r="G19" s="46">
        <v>1719</v>
      </c>
      <c r="H19" s="46">
        <v>1676</v>
      </c>
      <c r="I19" s="46">
        <v>31907</v>
      </c>
      <c r="J19" s="48">
        <v>30411</v>
      </c>
      <c r="K19" s="101">
        <f t="shared" si="5"/>
        <v>10455</v>
      </c>
      <c r="L19" s="101">
        <f t="shared" si="6"/>
        <v>12092</v>
      </c>
      <c r="M19" s="48">
        <v>4918</v>
      </c>
      <c r="N19" s="48">
        <v>6497</v>
      </c>
      <c r="O19" s="48">
        <v>5537</v>
      </c>
      <c r="P19" s="48">
        <v>5595</v>
      </c>
      <c r="Q19" s="101">
        <f t="shared" si="7"/>
        <v>5060</v>
      </c>
      <c r="R19" s="101">
        <f t="shared" si="8"/>
        <v>6231</v>
      </c>
      <c r="S19" s="48">
        <v>2742</v>
      </c>
      <c r="T19" s="48">
        <v>3558</v>
      </c>
      <c r="U19" s="48">
        <v>2318</v>
      </c>
      <c r="V19" s="48">
        <v>2673</v>
      </c>
      <c r="W19" s="101">
        <f t="shared" si="9"/>
        <v>1719</v>
      </c>
      <c r="X19" s="101">
        <f t="shared" si="10"/>
        <v>1554</v>
      </c>
      <c r="Y19" s="48">
        <v>1129</v>
      </c>
      <c r="Z19" s="48">
        <v>958</v>
      </c>
      <c r="AA19" s="48">
        <v>590</v>
      </c>
      <c r="AB19" s="48">
        <v>596</v>
      </c>
      <c r="AC19" s="101">
        <f t="shared" si="11"/>
        <v>311</v>
      </c>
      <c r="AD19" s="101">
        <f t="shared" si="12"/>
        <v>399</v>
      </c>
      <c r="AE19" s="48">
        <v>301</v>
      </c>
      <c r="AF19" s="48">
        <v>392</v>
      </c>
      <c r="AG19" s="48">
        <v>10</v>
      </c>
      <c r="AH19" s="48">
        <v>7</v>
      </c>
      <c r="AI19" s="101">
        <f t="shared" si="1"/>
        <v>7090</v>
      </c>
      <c r="AJ19" s="101">
        <f t="shared" si="1"/>
        <v>8184</v>
      </c>
      <c r="AK19" s="101">
        <f t="shared" si="1"/>
        <v>4172</v>
      </c>
      <c r="AL19" s="101">
        <f t="shared" si="1"/>
        <v>4908</v>
      </c>
      <c r="AM19" s="101">
        <f t="shared" si="1"/>
        <v>2918</v>
      </c>
      <c r="AN19" s="101">
        <f t="shared" si="1"/>
        <v>3276</v>
      </c>
      <c r="AO19" s="65">
        <f t="shared" si="13"/>
        <v>67.814442850310854</v>
      </c>
      <c r="AP19" s="65">
        <f t="shared" si="14"/>
        <v>67.681111478663581</v>
      </c>
      <c r="AQ19" s="65">
        <f t="shared" si="15"/>
        <v>84.831232208214715</v>
      </c>
      <c r="AR19" s="123">
        <f t="shared" si="2"/>
        <v>75.542558103740191</v>
      </c>
      <c r="AS19" s="123">
        <f t="shared" si="2"/>
        <v>52.700018060321476</v>
      </c>
      <c r="AT19" s="123">
        <f t="shared" si="2"/>
        <v>58.552278820375335</v>
      </c>
    </row>
    <row r="20" spans="1:46" ht="30" x14ac:dyDescent="0.25">
      <c r="A20" s="43">
        <f t="shared" si="16"/>
        <v>11</v>
      </c>
      <c r="B20" s="184" t="s">
        <v>189</v>
      </c>
      <c r="C20" s="101">
        <f t="shared" si="3"/>
        <v>43863</v>
      </c>
      <c r="D20" s="101">
        <f t="shared" si="4"/>
        <v>43666</v>
      </c>
      <c r="E20" s="46">
        <v>8126</v>
      </c>
      <c r="F20" s="46">
        <v>7670</v>
      </c>
      <c r="G20" s="46">
        <v>1542</v>
      </c>
      <c r="H20" s="46">
        <v>1319</v>
      </c>
      <c r="I20" s="46">
        <v>34195</v>
      </c>
      <c r="J20" s="48">
        <v>34677</v>
      </c>
      <c r="K20" s="101">
        <f t="shared" si="5"/>
        <v>8125</v>
      </c>
      <c r="L20" s="101">
        <f t="shared" si="6"/>
        <v>11257</v>
      </c>
      <c r="M20" s="48">
        <v>2579</v>
      </c>
      <c r="N20" s="48">
        <v>3824</v>
      </c>
      <c r="O20" s="48">
        <v>5546</v>
      </c>
      <c r="P20" s="48">
        <v>7433</v>
      </c>
      <c r="Q20" s="101">
        <f t="shared" si="7"/>
        <v>2382</v>
      </c>
      <c r="R20" s="101">
        <f t="shared" si="8"/>
        <v>4561</v>
      </c>
      <c r="S20" s="48">
        <v>1352</v>
      </c>
      <c r="T20" s="48">
        <v>2686</v>
      </c>
      <c r="U20" s="48">
        <v>1030</v>
      </c>
      <c r="V20" s="48">
        <v>1875</v>
      </c>
      <c r="W20" s="101">
        <f t="shared" si="9"/>
        <v>600</v>
      </c>
      <c r="X20" s="101">
        <f t="shared" si="10"/>
        <v>687</v>
      </c>
      <c r="Y20" s="48">
        <v>367</v>
      </c>
      <c r="Z20" s="48">
        <v>418</v>
      </c>
      <c r="AA20" s="48">
        <v>233</v>
      </c>
      <c r="AB20" s="48">
        <v>269</v>
      </c>
      <c r="AC20" s="101">
        <f t="shared" si="11"/>
        <v>253</v>
      </c>
      <c r="AD20" s="101">
        <f t="shared" si="12"/>
        <v>347</v>
      </c>
      <c r="AE20" s="48">
        <v>248</v>
      </c>
      <c r="AF20" s="48">
        <v>321</v>
      </c>
      <c r="AG20" s="48">
        <v>5</v>
      </c>
      <c r="AH20" s="48">
        <v>26</v>
      </c>
      <c r="AI20" s="101">
        <f t="shared" si="1"/>
        <v>3235</v>
      </c>
      <c r="AJ20" s="101">
        <f t="shared" si="1"/>
        <v>5595</v>
      </c>
      <c r="AK20" s="101">
        <f t="shared" si="1"/>
        <v>1967</v>
      </c>
      <c r="AL20" s="101">
        <f t="shared" si="1"/>
        <v>3425</v>
      </c>
      <c r="AM20" s="101">
        <f t="shared" si="1"/>
        <v>1268</v>
      </c>
      <c r="AN20" s="101">
        <f t="shared" si="1"/>
        <v>2170</v>
      </c>
      <c r="AO20" s="65">
        <f t="shared" si="13"/>
        <v>39.815384615384616</v>
      </c>
      <c r="AP20" s="65">
        <f t="shared" si="14"/>
        <v>49.702407390956736</v>
      </c>
      <c r="AQ20" s="65">
        <f t="shared" si="15"/>
        <v>76.269872043427682</v>
      </c>
      <c r="AR20" s="123">
        <f t="shared" si="2"/>
        <v>89.56589958158996</v>
      </c>
      <c r="AS20" s="123">
        <f t="shared" si="2"/>
        <v>22.863324918860439</v>
      </c>
      <c r="AT20" s="123">
        <f t="shared" si="2"/>
        <v>29.194134266110588</v>
      </c>
    </row>
    <row r="21" spans="1:46" ht="30" x14ac:dyDescent="0.25">
      <c r="A21" s="43">
        <f t="shared" si="16"/>
        <v>12</v>
      </c>
      <c r="B21" s="184" t="s">
        <v>190</v>
      </c>
      <c r="C21" s="101">
        <f t="shared" si="3"/>
        <v>39844</v>
      </c>
      <c r="D21" s="101">
        <f t="shared" si="4"/>
        <v>39961</v>
      </c>
      <c r="E21" s="46">
        <v>8726</v>
      </c>
      <c r="F21" s="46">
        <v>8619</v>
      </c>
      <c r="G21" s="46">
        <v>1018</v>
      </c>
      <c r="H21" s="46">
        <v>1161</v>
      </c>
      <c r="I21" s="46">
        <v>30100</v>
      </c>
      <c r="J21" s="48">
        <v>30181</v>
      </c>
      <c r="K21" s="101">
        <f t="shared" si="5"/>
        <v>12428</v>
      </c>
      <c r="L21" s="101">
        <f t="shared" si="6"/>
        <v>13289</v>
      </c>
      <c r="M21" s="48">
        <v>4262</v>
      </c>
      <c r="N21" s="48">
        <v>5194</v>
      </c>
      <c r="O21" s="48">
        <v>8166</v>
      </c>
      <c r="P21" s="48">
        <v>8095</v>
      </c>
      <c r="Q21" s="101">
        <f t="shared" si="7"/>
        <v>7209</v>
      </c>
      <c r="R21" s="101">
        <f t="shared" si="8"/>
        <v>7993</v>
      </c>
      <c r="S21" s="48">
        <v>2629</v>
      </c>
      <c r="T21" s="48">
        <v>3294</v>
      </c>
      <c r="U21" s="48">
        <v>4580</v>
      </c>
      <c r="V21" s="48">
        <v>4699</v>
      </c>
      <c r="W21" s="101">
        <f t="shared" si="9"/>
        <v>398</v>
      </c>
      <c r="X21" s="101">
        <f t="shared" si="10"/>
        <v>649</v>
      </c>
      <c r="Y21" s="48">
        <v>314</v>
      </c>
      <c r="Z21" s="48">
        <v>528</v>
      </c>
      <c r="AA21" s="48">
        <v>84</v>
      </c>
      <c r="AB21" s="48">
        <v>121</v>
      </c>
      <c r="AC21" s="101">
        <f t="shared" si="11"/>
        <v>230</v>
      </c>
      <c r="AD21" s="101">
        <f t="shared" si="12"/>
        <v>255</v>
      </c>
      <c r="AE21" s="48">
        <v>215</v>
      </c>
      <c r="AF21" s="48">
        <v>245</v>
      </c>
      <c r="AG21" s="48">
        <v>15</v>
      </c>
      <c r="AH21" s="48">
        <v>10</v>
      </c>
      <c r="AI21" s="101">
        <f t="shared" si="1"/>
        <v>7837</v>
      </c>
      <c r="AJ21" s="101">
        <f t="shared" si="1"/>
        <v>8897</v>
      </c>
      <c r="AK21" s="101">
        <f t="shared" si="1"/>
        <v>3158</v>
      </c>
      <c r="AL21" s="101">
        <f t="shared" si="1"/>
        <v>4067</v>
      </c>
      <c r="AM21" s="101">
        <f t="shared" si="1"/>
        <v>4679</v>
      </c>
      <c r="AN21" s="101">
        <f t="shared" si="1"/>
        <v>4830</v>
      </c>
      <c r="AO21" s="65">
        <f t="shared" si="13"/>
        <v>63.05922111361442</v>
      </c>
      <c r="AP21" s="65">
        <f t="shared" si="14"/>
        <v>66.950109112800064</v>
      </c>
      <c r="AQ21" s="65">
        <f t="shared" si="15"/>
        <v>74.096668230877526</v>
      </c>
      <c r="AR21" s="123">
        <f t="shared" si="2"/>
        <v>78.301886792452834</v>
      </c>
      <c r="AS21" s="123">
        <f t="shared" si="2"/>
        <v>57.298554984080333</v>
      </c>
      <c r="AT21" s="123">
        <f t="shared" si="2"/>
        <v>59.666460778258184</v>
      </c>
    </row>
    <row r="22" spans="1:46" ht="30" x14ac:dyDescent="0.25">
      <c r="A22" s="43">
        <f t="shared" si="16"/>
        <v>13</v>
      </c>
      <c r="B22" s="184" t="s">
        <v>191</v>
      </c>
      <c r="C22" s="101">
        <f t="shared" si="3"/>
        <v>11548</v>
      </c>
      <c r="D22" s="101">
        <f t="shared" si="4"/>
        <v>0</v>
      </c>
      <c r="E22" s="132">
        <v>2607</v>
      </c>
      <c r="F22" s="126"/>
      <c r="G22" s="132">
        <v>526</v>
      </c>
      <c r="H22" s="126"/>
      <c r="I22" s="132">
        <v>8415</v>
      </c>
      <c r="J22" s="126"/>
      <c r="K22" s="101">
        <f t="shared" si="5"/>
        <v>4295</v>
      </c>
      <c r="L22" s="101">
        <f t="shared" si="6"/>
        <v>5674</v>
      </c>
      <c r="M22" s="48">
        <v>1093</v>
      </c>
      <c r="N22" s="48">
        <v>1505</v>
      </c>
      <c r="O22" s="48">
        <v>3202</v>
      </c>
      <c r="P22" s="48">
        <v>4169</v>
      </c>
      <c r="Q22" s="101">
        <f t="shared" si="7"/>
        <v>2013</v>
      </c>
      <c r="R22" s="101">
        <f t="shared" si="8"/>
        <v>3017</v>
      </c>
      <c r="S22" s="48">
        <v>428</v>
      </c>
      <c r="T22" s="48">
        <v>877</v>
      </c>
      <c r="U22" s="48">
        <v>1585</v>
      </c>
      <c r="V22" s="48">
        <v>2140</v>
      </c>
      <c r="W22" s="101">
        <f t="shared" si="9"/>
        <v>331</v>
      </c>
      <c r="X22" s="101">
        <f t="shared" si="10"/>
        <v>358</v>
      </c>
      <c r="Y22" s="48">
        <v>325</v>
      </c>
      <c r="Z22" s="48">
        <v>353</v>
      </c>
      <c r="AA22" s="48">
        <v>6</v>
      </c>
      <c r="AB22" s="48">
        <v>5</v>
      </c>
      <c r="AC22" s="101">
        <f t="shared" si="11"/>
        <v>3</v>
      </c>
      <c r="AD22" s="101">
        <f t="shared" si="12"/>
        <v>3</v>
      </c>
      <c r="AE22" s="48">
        <v>3</v>
      </c>
      <c r="AF22" s="48">
        <v>3</v>
      </c>
      <c r="AG22" s="48"/>
      <c r="AH22" s="48"/>
      <c r="AI22" s="101">
        <f t="shared" si="1"/>
        <v>2347</v>
      </c>
      <c r="AJ22" s="101">
        <f t="shared" si="1"/>
        <v>3378</v>
      </c>
      <c r="AK22" s="101">
        <f t="shared" si="1"/>
        <v>756</v>
      </c>
      <c r="AL22" s="101">
        <f t="shared" si="1"/>
        <v>1233</v>
      </c>
      <c r="AM22" s="101">
        <f t="shared" si="1"/>
        <v>1591</v>
      </c>
      <c r="AN22" s="101">
        <f t="shared" si="1"/>
        <v>2145</v>
      </c>
      <c r="AO22" s="65">
        <f t="shared" si="13"/>
        <v>54.644935972060537</v>
      </c>
      <c r="AP22" s="65">
        <f t="shared" si="14"/>
        <v>59.534719774409588</v>
      </c>
      <c r="AQ22" s="65">
        <f t="shared" si="15"/>
        <v>69.167429094236041</v>
      </c>
      <c r="AR22" s="123">
        <f t="shared" si="2"/>
        <v>81.926910299003325</v>
      </c>
      <c r="AS22" s="123">
        <f t="shared" si="2"/>
        <v>49.687695190505934</v>
      </c>
      <c r="AT22" s="123">
        <f t="shared" si="2"/>
        <v>51.451187335092349</v>
      </c>
    </row>
    <row r="23" spans="1:46" x14ac:dyDescent="0.25">
      <c r="A23" s="138"/>
      <c r="B23" s="134" t="s">
        <v>192</v>
      </c>
      <c r="C23" s="101">
        <f t="shared" si="3"/>
        <v>1198131</v>
      </c>
      <c r="D23" s="101">
        <f t="shared" si="4"/>
        <v>1119262</v>
      </c>
      <c r="E23" s="125">
        <f>SUM(E10:E22)</f>
        <v>258725</v>
      </c>
      <c r="F23" s="125">
        <f t="shared" ref="F23:J23" si="18">SUM(F10:F22)</f>
        <v>251492</v>
      </c>
      <c r="G23" s="125">
        <f t="shared" si="18"/>
        <v>39768</v>
      </c>
      <c r="H23" s="125">
        <f t="shared" si="18"/>
        <v>42180</v>
      </c>
      <c r="I23" s="125">
        <f t="shared" si="18"/>
        <v>899638</v>
      </c>
      <c r="J23" s="125">
        <f t="shared" si="18"/>
        <v>825590</v>
      </c>
      <c r="K23" s="101">
        <f t="shared" si="5"/>
        <v>326018</v>
      </c>
      <c r="L23" s="101">
        <f t="shared" si="6"/>
        <v>376219</v>
      </c>
      <c r="M23" s="125">
        <f>SUM(M10:M22)</f>
        <v>131321</v>
      </c>
      <c r="N23" s="125">
        <f t="shared" ref="N23:P23" si="19">SUM(N10:N22)</f>
        <v>161129</v>
      </c>
      <c r="O23" s="125">
        <f t="shared" si="19"/>
        <v>194697</v>
      </c>
      <c r="P23" s="125">
        <f t="shared" si="19"/>
        <v>215090</v>
      </c>
      <c r="Q23" s="101">
        <f t="shared" si="7"/>
        <v>140031</v>
      </c>
      <c r="R23" s="101">
        <f t="shared" si="8"/>
        <v>167230</v>
      </c>
      <c r="S23" s="125">
        <f>SUM(S10:S22)</f>
        <v>52988</v>
      </c>
      <c r="T23" s="125">
        <f t="shared" ref="T23:V23" si="20">SUM(T10:T22)</f>
        <v>66927</v>
      </c>
      <c r="U23" s="125">
        <f t="shared" si="20"/>
        <v>87043</v>
      </c>
      <c r="V23" s="125">
        <f t="shared" si="20"/>
        <v>100303</v>
      </c>
      <c r="W23" s="101">
        <f t="shared" si="9"/>
        <v>51833</v>
      </c>
      <c r="X23" s="101">
        <f t="shared" si="10"/>
        <v>52293</v>
      </c>
      <c r="Y23" s="125">
        <f>SUM(Y10:Y22)</f>
        <v>27621</v>
      </c>
      <c r="Z23" s="125">
        <f t="shared" ref="Z23:AB23" si="21">SUM(Z10:Z22)</f>
        <v>32957</v>
      </c>
      <c r="AA23" s="125">
        <f t="shared" si="21"/>
        <v>24212</v>
      </c>
      <c r="AB23" s="125">
        <f t="shared" si="21"/>
        <v>19336</v>
      </c>
      <c r="AC23" s="101">
        <f t="shared" si="11"/>
        <v>22246</v>
      </c>
      <c r="AD23" s="101">
        <f t="shared" si="12"/>
        <v>15056</v>
      </c>
      <c r="AE23" s="125">
        <f>SUM(AE10:AE22)</f>
        <v>14678</v>
      </c>
      <c r="AF23" s="125">
        <f t="shared" ref="AF23:AH23" si="22">SUM(AF10:AF22)</f>
        <v>11856</v>
      </c>
      <c r="AG23" s="125">
        <f t="shared" si="22"/>
        <v>7568</v>
      </c>
      <c r="AH23" s="125">
        <f t="shared" si="22"/>
        <v>3200</v>
      </c>
      <c r="AI23" s="101">
        <f t="shared" si="1"/>
        <v>214110</v>
      </c>
      <c r="AJ23" s="101">
        <f t="shared" si="1"/>
        <v>234579</v>
      </c>
      <c r="AK23" s="101">
        <f t="shared" si="1"/>
        <v>95287</v>
      </c>
      <c r="AL23" s="101">
        <f t="shared" si="1"/>
        <v>111740</v>
      </c>
      <c r="AM23" s="101">
        <f t="shared" si="1"/>
        <v>118823</v>
      </c>
      <c r="AN23" s="101">
        <f t="shared" si="1"/>
        <v>122839</v>
      </c>
      <c r="AO23" s="65">
        <f t="shared" si="13"/>
        <v>65.674287922752725</v>
      </c>
      <c r="AP23" s="65">
        <f t="shared" si="14"/>
        <v>62.351715357278607</v>
      </c>
      <c r="AQ23" s="65">
        <f t="shared" si="15"/>
        <v>72.560367344141454</v>
      </c>
      <c r="AR23" s="123">
        <f t="shared" si="2"/>
        <v>69.348162031664074</v>
      </c>
      <c r="AS23" s="123">
        <f t="shared" si="2"/>
        <v>61.029702563470416</v>
      </c>
      <c r="AT23" s="123">
        <f t="shared" si="2"/>
        <v>57.110511878748433</v>
      </c>
    </row>
    <row r="24" spans="1:46" x14ac:dyDescent="0.25">
      <c r="A24" s="43">
        <v>1</v>
      </c>
      <c r="B24" s="185" t="s">
        <v>193</v>
      </c>
      <c r="C24" s="101">
        <f t="shared" si="3"/>
        <v>1319</v>
      </c>
      <c r="D24" s="101">
        <f t="shared" si="4"/>
        <v>1382</v>
      </c>
      <c r="E24" s="46">
        <v>173</v>
      </c>
      <c r="F24" s="46">
        <v>149</v>
      </c>
      <c r="G24" s="46">
        <v>49</v>
      </c>
      <c r="H24" s="46">
        <v>36</v>
      </c>
      <c r="I24" s="46">
        <v>1097</v>
      </c>
      <c r="J24" s="48">
        <v>1197</v>
      </c>
      <c r="K24" s="101">
        <f t="shared" si="5"/>
        <v>613</v>
      </c>
      <c r="L24" s="101">
        <f t="shared" si="6"/>
        <v>250</v>
      </c>
      <c r="M24" s="48">
        <v>191</v>
      </c>
      <c r="N24" s="48">
        <v>71</v>
      </c>
      <c r="O24" s="48">
        <v>422</v>
      </c>
      <c r="P24" s="48">
        <v>179</v>
      </c>
      <c r="Q24" s="101">
        <f t="shared" si="7"/>
        <v>155</v>
      </c>
      <c r="R24" s="101">
        <f t="shared" si="8"/>
        <v>223</v>
      </c>
      <c r="S24" s="48">
        <v>63</v>
      </c>
      <c r="T24" s="48">
        <v>51</v>
      </c>
      <c r="U24" s="48">
        <v>92</v>
      </c>
      <c r="V24" s="48">
        <v>172</v>
      </c>
      <c r="W24" s="101">
        <f t="shared" si="9"/>
        <v>0</v>
      </c>
      <c r="X24" s="101">
        <f t="shared" si="10"/>
        <v>0</v>
      </c>
      <c r="Y24" s="126"/>
      <c r="Z24" s="126"/>
      <c r="AA24" s="48"/>
      <c r="AB24" s="126"/>
      <c r="AC24" s="101">
        <f t="shared" si="11"/>
        <v>0</v>
      </c>
      <c r="AD24" s="101">
        <f t="shared" si="12"/>
        <v>1</v>
      </c>
      <c r="AE24" s="48"/>
      <c r="AF24" s="48">
        <v>1</v>
      </c>
      <c r="AG24" s="48"/>
      <c r="AH24" s="48">
        <v>0</v>
      </c>
      <c r="AI24" s="101">
        <f t="shared" si="1"/>
        <v>155</v>
      </c>
      <c r="AJ24" s="101">
        <f t="shared" si="1"/>
        <v>224</v>
      </c>
      <c r="AK24" s="101">
        <f t="shared" si="1"/>
        <v>63</v>
      </c>
      <c r="AL24" s="101">
        <f t="shared" si="1"/>
        <v>52</v>
      </c>
      <c r="AM24" s="101">
        <f t="shared" si="1"/>
        <v>92</v>
      </c>
      <c r="AN24" s="101">
        <f t="shared" si="1"/>
        <v>172</v>
      </c>
      <c r="AO24" s="65">
        <f t="shared" si="13"/>
        <v>25.285481239804241</v>
      </c>
      <c r="AP24" s="65">
        <f t="shared" si="14"/>
        <v>89.6</v>
      </c>
      <c r="AQ24" s="65">
        <f t="shared" si="15"/>
        <v>32.984293193717278</v>
      </c>
      <c r="AR24" s="123">
        <f t="shared" si="2"/>
        <v>73.239436619718305</v>
      </c>
      <c r="AS24" s="123">
        <f t="shared" si="2"/>
        <v>21.800947867298579</v>
      </c>
      <c r="AT24" s="123">
        <f t="shared" si="2"/>
        <v>96.089385474860336</v>
      </c>
    </row>
    <row r="25" spans="1:46" x14ac:dyDescent="0.25">
      <c r="A25" s="43">
        <f>A24+1</f>
        <v>2</v>
      </c>
      <c r="B25" s="184" t="s">
        <v>194</v>
      </c>
      <c r="C25" s="101">
        <f t="shared" si="3"/>
        <v>18024</v>
      </c>
      <c r="D25" s="101">
        <f t="shared" si="4"/>
        <v>17634</v>
      </c>
      <c r="E25" s="46">
        <v>3412</v>
      </c>
      <c r="F25" s="46">
        <v>3341</v>
      </c>
      <c r="G25" s="46">
        <v>557</v>
      </c>
      <c r="H25" s="46">
        <v>552</v>
      </c>
      <c r="I25" s="46">
        <v>14055</v>
      </c>
      <c r="J25" s="48">
        <v>13741</v>
      </c>
      <c r="K25" s="101">
        <f t="shared" si="5"/>
        <v>6536</v>
      </c>
      <c r="L25" s="101">
        <f t="shared" si="6"/>
        <v>8088</v>
      </c>
      <c r="M25" s="48">
        <v>2480</v>
      </c>
      <c r="N25" s="48">
        <v>3321</v>
      </c>
      <c r="O25" s="48">
        <v>4056</v>
      </c>
      <c r="P25" s="48">
        <v>4767</v>
      </c>
      <c r="Q25" s="101">
        <f t="shared" si="7"/>
        <v>2237</v>
      </c>
      <c r="R25" s="101">
        <f t="shared" si="8"/>
        <v>2917</v>
      </c>
      <c r="S25" s="48">
        <v>814</v>
      </c>
      <c r="T25" s="48">
        <v>1180</v>
      </c>
      <c r="U25" s="48">
        <v>1423</v>
      </c>
      <c r="V25" s="48">
        <v>1737</v>
      </c>
      <c r="W25" s="101">
        <f t="shared" si="9"/>
        <v>1672</v>
      </c>
      <c r="X25" s="101">
        <f t="shared" si="10"/>
        <v>1662</v>
      </c>
      <c r="Y25" s="48">
        <v>573</v>
      </c>
      <c r="Z25" s="48">
        <v>437</v>
      </c>
      <c r="AA25" s="48">
        <v>1099</v>
      </c>
      <c r="AB25" s="48">
        <v>1225</v>
      </c>
      <c r="AC25" s="101">
        <f t="shared" si="11"/>
        <v>463</v>
      </c>
      <c r="AD25" s="101">
        <f t="shared" si="12"/>
        <v>397</v>
      </c>
      <c r="AE25" s="48">
        <v>457</v>
      </c>
      <c r="AF25" s="48">
        <v>387</v>
      </c>
      <c r="AG25" s="48">
        <v>6</v>
      </c>
      <c r="AH25" s="48">
        <v>10</v>
      </c>
      <c r="AI25" s="101">
        <f t="shared" si="1"/>
        <v>4372</v>
      </c>
      <c r="AJ25" s="101">
        <f t="shared" si="1"/>
        <v>4976</v>
      </c>
      <c r="AK25" s="101">
        <f t="shared" si="1"/>
        <v>1844</v>
      </c>
      <c r="AL25" s="101">
        <f t="shared" si="1"/>
        <v>2004</v>
      </c>
      <c r="AM25" s="101">
        <f t="shared" si="1"/>
        <v>2528</v>
      </c>
      <c r="AN25" s="101">
        <f t="shared" si="1"/>
        <v>2972</v>
      </c>
      <c r="AO25" s="65">
        <f t="shared" si="13"/>
        <v>66.891064871481035</v>
      </c>
      <c r="AP25" s="65">
        <f t="shared" si="14"/>
        <v>61.523244312561822</v>
      </c>
      <c r="AQ25" s="65">
        <f t="shared" si="15"/>
        <v>74.354838709677423</v>
      </c>
      <c r="AR25" s="123">
        <f t="shared" si="2"/>
        <v>60.343270099367658</v>
      </c>
      <c r="AS25" s="123">
        <f t="shared" si="2"/>
        <v>62.327416173570022</v>
      </c>
      <c r="AT25" s="123">
        <f t="shared" si="2"/>
        <v>62.345290539123141</v>
      </c>
    </row>
    <row r="26" spans="1:46" x14ac:dyDescent="0.25">
      <c r="A26" s="43">
        <f t="shared" ref="A26:A55" si="23">A25+1</f>
        <v>3</v>
      </c>
      <c r="B26" s="185" t="s">
        <v>195</v>
      </c>
      <c r="C26" s="101">
        <f t="shared" si="3"/>
        <v>66864</v>
      </c>
      <c r="D26" s="101">
        <f t="shared" si="4"/>
        <v>60389</v>
      </c>
      <c r="E26" s="46">
        <v>14557</v>
      </c>
      <c r="F26" s="46">
        <v>12074</v>
      </c>
      <c r="G26" s="46">
        <v>2351</v>
      </c>
      <c r="H26" s="46">
        <v>1835</v>
      </c>
      <c r="I26" s="46">
        <v>49956</v>
      </c>
      <c r="J26" s="48">
        <v>46480</v>
      </c>
      <c r="K26" s="101">
        <f t="shared" si="5"/>
        <v>28419</v>
      </c>
      <c r="L26" s="101">
        <f t="shared" si="6"/>
        <v>28249</v>
      </c>
      <c r="M26" s="48">
        <v>6611</v>
      </c>
      <c r="N26" s="48">
        <v>7445</v>
      </c>
      <c r="O26" s="48">
        <v>21808</v>
      </c>
      <c r="P26" s="48">
        <v>20804</v>
      </c>
      <c r="Q26" s="101">
        <f t="shared" si="7"/>
        <v>4904</v>
      </c>
      <c r="R26" s="101">
        <f t="shared" si="8"/>
        <v>5123</v>
      </c>
      <c r="S26" s="48">
        <v>1053</v>
      </c>
      <c r="T26" s="48">
        <v>1399</v>
      </c>
      <c r="U26" s="48">
        <v>3851</v>
      </c>
      <c r="V26" s="48">
        <v>3724</v>
      </c>
      <c r="W26" s="101">
        <f t="shared" si="9"/>
        <v>4570</v>
      </c>
      <c r="X26" s="101">
        <f t="shared" si="10"/>
        <v>5396</v>
      </c>
      <c r="Y26" s="48">
        <v>1820</v>
      </c>
      <c r="Z26" s="48">
        <v>2247</v>
      </c>
      <c r="AA26" s="48">
        <v>2750</v>
      </c>
      <c r="AB26" s="48">
        <v>3149</v>
      </c>
      <c r="AC26" s="101">
        <f t="shared" si="11"/>
        <v>159</v>
      </c>
      <c r="AD26" s="101">
        <f t="shared" si="12"/>
        <v>500</v>
      </c>
      <c r="AE26" s="48">
        <v>112</v>
      </c>
      <c r="AF26" s="48">
        <v>423</v>
      </c>
      <c r="AG26" s="48">
        <v>47</v>
      </c>
      <c r="AH26" s="48">
        <v>77</v>
      </c>
      <c r="AI26" s="101">
        <f t="shared" ref="AI26:AN56" si="24">Q26+W26+AC26</f>
        <v>9633</v>
      </c>
      <c r="AJ26" s="101">
        <f t="shared" si="24"/>
        <v>11019</v>
      </c>
      <c r="AK26" s="101">
        <f t="shared" si="24"/>
        <v>2985</v>
      </c>
      <c r="AL26" s="101">
        <f t="shared" si="24"/>
        <v>4069</v>
      </c>
      <c r="AM26" s="101">
        <f t="shared" si="24"/>
        <v>6648</v>
      </c>
      <c r="AN26" s="101">
        <f t="shared" si="24"/>
        <v>6950</v>
      </c>
      <c r="AO26" s="65">
        <f t="shared" si="13"/>
        <v>33.896336957669163</v>
      </c>
      <c r="AP26" s="65">
        <f t="shared" si="14"/>
        <v>39.006690502318669</v>
      </c>
      <c r="AQ26" s="65">
        <f t="shared" si="15"/>
        <v>45.152019361669943</v>
      </c>
      <c r="AR26" s="123">
        <f t="shared" ref="AR26:AT59" si="25">(T26+Z26+AF26)*100/N26</f>
        <v>54.654130288784422</v>
      </c>
      <c r="AS26" s="123">
        <f t="shared" si="25"/>
        <v>30.484225972120324</v>
      </c>
      <c r="AT26" s="123">
        <f t="shared" si="25"/>
        <v>33.407037108248417</v>
      </c>
    </row>
    <row r="27" spans="1:46" x14ac:dyDescent="0.25">
      <c r="A27" s="43">
        <f t="shared" si="23"/>
        <v>4</v>
      </c>
      <c r="B27" s="185" t="s">
        <v>196</v>
      </c>
      <c r="C27" s="101">
        <f t="shared" si="3"/>
        <v>37781</v>
      </c>
      <c r="D27" s="101">
        <f t="shared" si="4"/>
        <v>38090</v>
      </c>
      <c r="E27" s="46">
        <v>7951</v>
      </c>
      <c r="F27" s="46">
        <v>7821</v>
      </c>
      <c r="G27" s="46">
        <v>1397</v>
      </c>
      <c r="H27" s="46">
        <v>1369</v>
      </c>
      <c r="I27" s="46">
        <v>28433</v>
      </c>
      <c r="J27" s="48">
        <v>28900</v>
      </c>
      <c r="K27" s="101">
        <f t="shared" si="5"/>
        <v>12279</v>
      </c>
      <c r="L27" s="101">
        <f t="shared" si="6"/>
        <v>12103</v>
      </c>
      <c r="M27" s="48">
        <v>8686</v>
      </c>
      <c r="N27" s="48">
        <v>8763</v>
      </c>
      <c r="O27" s="48">
        <v>3593</v>
      </c>
      <c r="P27" s="48">
        <v>3340</v>
      </c>
      <c r="Q27" s="101">
        <f t="shared" si="7"/>
        <v>3532</v>
      </c>
      <c r="R27" s="101">
        <f t="shared" si="8"/>
        <v>3564</v>
      </c>
      <c r="S27" s="48">
        <v>2150</v>
      </c>
      <c r="T27" s="48">
        <v>1966</v>
      </c>
      <c r="U27" s="48">
        <v>1382</v>
      </c>
      <c r="V27" s="48">
        <v>1598</v>
      </c>
      <c r="W27" s="101">
        <f t="shared" si="9"/>
        <v>2096</v>
      </c>
      <c r="X27" s="101">
        <f t="shared" si="10"/>
        <v>1852</v>
      </c>
      <c r="Y27" s="48">
        <v>1862</v>
      </c>
      <c r="Z27" s="48">
        <v>1326</v>
      </c>
      <c r="AA27" s="48">
        <v>234</v>
      </c>
      <c r="AB27" s="48">
        <v>526</v>
      </c>
      <c r="AC27" s="101">
        <f t="shared" si="11"/>
        <v>2012</v>
      </c>
      <c r="AD27" s="101">
        <f t="shared" si="12"/>
        <v>2388</v>
      </c>
      <c r="AE27" s="48">
        <v>2008</v>
      </c>
      <c r="AF27" s="48">
        <v>2331</v>
      </c>
      <c r="AG27" s="48">
        <v>4</v>
      </c>
      <c r="AH27" s="48">
        <v>57</v>
      </c>
      <c r="AI27" s="101">
        <f t="shared" si="24"/>
        <v>7640</v>
      </c>
      <c r="AJ27" s="101">
        <f t="shared" si="24"/>
        <v>7804</v>
      </c>
      <c r="AK27" s="101">
        <f t="shared" si="24"/>
        <v>6020</v>
      </c>
      <c r="AL27" s="101">
        <f t="shared" si="24"/>
        <v>5623</v>
      </c>
      <c r="AM27" s="101">
        <f t="shared" si="24"/>
        <v>1620</v>
      </c>
      <c r="AN27" s="101">
        <f t="shared" si="24"/>
        <v>2181</v>
      </c>
      <c r="AO27" s="65">
        <f t="shared" si="13"/>
        <v>62.220050492711131</v>
      </c>
      <c r="AP27" s="65">
        <f t="shared" si="14"/>
        <v>64.479881021234405</v>
      </c>
      <c r="AQ27" s="65">
        <f t="shared" si="15"/>
        <v>69.306930693069305</v>
      </c>
      <c r="AR27" s="123">
        <f t="shared" si="25"/>
        <v>64.167522537943626</v>
      </c>
      <c r="AS27" s="123">
        <f t="shared" si="25"/>
        <v>45.087670470359029</v>
      </c>
      <c r="AT27" s="123">
        <f t="shared" si="25"/>
        <v>65.299401197604794</v>
      </c>
    </row>
    <row r="28" spans="1:46" x14ac:dyDescent="0.25">
      <c r="A28" s="43">
        <f t="shared" si="23"/>
        <v>5</v>
      </c>
      <c r="B28" s="185" t="s">
        <v>197</v>
      </c>
      <c r="C28" s="101">
        <f t="shared" si="3"/>
        <v>44820</v>
      </c>
      <c r="D28" s="101">
        <f t="shared" si="4"/>
        <v>44563</v>
      </c>
      <c r="E28" s="46">
        <v>7363</v>
      </c>
      <c r="F28" s="46">
        <v>7139</v>
      </c>
      <c r="G28" s="46">
        <v>1458</v>
      </c>
      <c r="H28" s="46">
        <v>1381</v>
      </c>
      <c r="I28" s="46">
        <v>35999</v>
      </c>
      <c r="J28" s="48">
        <v>36043</v>
      </c>
      <c r="K28" s="101">
        <f t="shared" si="5"/>
        <v>12296</v>
      </c>
      <c r="L28" s="101">
        <f t="shared" si="6"/>
        <v>14964</v>
      </c>
      <c r="M28" s="48">
        <v>6762</v>
      </c>
      <c r="N28" s="48">
        <v>7883</v>
      </c>
      <c r="O28" s="48">
        <v>5534</v>
      </c>
      <c r="P28" s="48">
        <v>7081</v>
      </c>
      <c r="Q28" s="101">
        <f t="shared" si="7"/>
        <v>6763</v>
      </c>
      <c r="R28" s="101">
        <f t="shared" si="8"/>
        <v>8188</v>
      </c>
      <c r="S28" s="48">
        <v>3722</v>
      </c>
      <c r="T28" s="48">
        <v>4248</v>
      </c>
      <c r="U28" s="48">
        <v>3041</v>
      </c>
      <c r="V28" s="48">
        <v>3940</v>
      </c>
      <c r="W28" s="101">
        <f t="shared" si="9"/>
        <v>2139</v>
      </c>
      <c r="X28" s="101">
        <f t="shared" si="10"/>
        <v>2363</v>
      </c>
      <c r="Y28" s="48">
        <v>1674</v>
      </c>
      <c r="Z28" s="48">
        <v>1776</v>
      </c>
      <c r="AA28" s="48">
        <v>465</v>
      </c>
      <c r="AB28" s="48">
        <v>587</v>
      </c>
      <c r="AC28" s="101">
        <f t="shared" si="11"/>
        <v>496</v>
      </c>
      <c r="AD28" s="101">
        <f t="shared" si="12"/>
        <v>559</v>
      </c>
      <c r="AE28" s="48">
        <v>494</v>
      </c>
      <c r="AF28" s="48">
        <v>555</v>
      </c>
      <c r="AG28" s="48">
        <v>2</v>
      </c>
      <c r="AH28" s="48">
        <v>4</v>
      </c>
      <c r="AI28" s="101">
        <f t="shared" si="24"/>
        <v>9398</v>
      </c>
      <c r="AJ28" s="101">
        <f t="shared" si="24"/>
        <v>11110</v>
      </c>
      <c r="AK28" s="101">
        <f t="shared" si="24"/>
        <v>5890</v>
      </c>
      <c r="AL28" s="101">
        <f t="shared" si="24"/>
        <v>6579</v>
      </c>
      <c r="AM28" s="101">
        <f t="shared" si="24"/>
        <v>3508</v>
      </c>
      <c r="AN28" s="101">
        <f t="shared" si="24"/>
        <v>4531</v>
      </c>
      <c r="AO28" s="65">
        <f t="shared" si="13"/>
        <v>76.431359791802208</v>
      </c>
      <c r="AP28" s="65">
        <f t="shared" si="14"/>
        <v>74.244854317027531</v>
      </c>
      <c r="AQ28" s="65">
        <f t="shared" si="15"/>
        <v>87.104406980183384</v>
      </c>
      <c r="AR28" s="123">
        <f t="shared" si="25"/>
        <v>83.458074337181273</v>
      </c>
      <c r="AS28" s="123">
        <f t="shared" si="25"/>
        <v>63.389953017708713</v>
      </c>
      <c r="AT28" s="123">
        <f t="shared" si="25"/>
        <v>63.988137268747352</v>
      </c>
    </row>
    <row r="29" spans="1:46" x14ac:dyDescent="0.25">
      <c r="A29" s="43">
        <f t="shared" si="23"/>
        <v>6</v>
      </c>
      <c r="B29" s="185" t="s">
        <v>198</v>
      </c>
      <c r="C29" s="101">
        <f t="shared" si="3"/>
        <v>27794</v>
      </c>
      <c r="D29" s="101">
        <f t="shared" si="4"/>
        <v>26955</v>
      </c>
      <c r="E29" s="46">
        <v>5801</v>
      </c>
      <c r="F29" s="46">
        <v>5640</v>
      </c>
      <c r="G29" s="46">
        <v>932</v>
      </c>
      <c r="H29" s="46">
        <v>959</v>
      </c>
      <c r="I29" s="46">
        <v>21061</v>
      </c>
      <c r="J29" s="48">
        <v>20356</v>
      </c>
      <c r="K29" s="101">
        <f t="shared" si="5"/>
        <v>12778</v>
      </c>
      <c r="L29" s="101">
        <f t="shared" si="6"/>
        <v>10599</v>
      </c>
      <c r="M29" s="48">
        <v>6520</v>
      </c>
      <c r="N29" s="48">
        <v>3827</v>
      </c>
      <c r="O29" s="48">
        <v>6258</v>
      </c>
      <c r="P29" s="48">
        <v>6772</v>
      </c>
      <c r="Q29" s="101">
        <f t="shared" si="7"/>
        <v>4063</v>
      </c>
      <c r="R29" s="101">
        <f t="shared" si="8"/>
        <v>3922</v>
      </c>
      <c r="S29" s="48">
        <v>2334</v>
      </c>
      <c r="T29" s="48">
        <v>1698</v>
      </c>
      <c r="U29" s="48">
        <v>1729</v>
      </c>
      <c r="V29" s="48">
        <v>2224</v>
      </c>
      <c r="W29" s="101">
        <f t="shared" si="9"/>
        <v>2481</v>
      </c>
      <c r="X29" s="101">
        <f t="shared" si="10"/>
        <v>1918</v>
      </c>
      <c r="Y29" s="48">
        <v>772</v>
      </c>
      <c r="Z29" s="48">
        <v>503</v>
      </c>
      <c r="AA29" s="48">
        <v>1709</v>
      </c>
      <c r="AB29" s="48">
        <v>1415</v>
      </c>
      <c r="AC29" s="101">
        <f t="shared" si="11"/>
        <v>880</v>
      </c>
      <c r="AD29" s="101">
        <f t="shared" si="12"/>
        <v>568</v>
      </c>
      <c r="AE29" s="48">
        <v>663</v>
      </c>
      <c r="AF29" s="48">
        <v>304</v>
      </c>
      <c r="AG29" s="48">
        <v>217</v>
      </c>
      <c r="AH29" s="48">
        <v>264</v>
      </c>
      <c r="AI29" s="101">
        <f t="shared" si="24"/>
        <v>7424</v>
      </c>
      <c r="AJ29" s="101">
        <f t="shared" si="24"/>
        <v>6408</v>
      </c>
      <c r="AK29" s="101">
        <f t="shared" si="24"/>
        <v>3769</v>
      </c>
      <c r="AL29" s="101">
        <f t="shared" si="24"/>
        <v>2505</v>
      </c>
      <c r="AM29" s="101">
        <f t="shared" si="24"/>
        <v>3655</v>
      </c>
      <c r="AN29" s="101">
        <f t="shared" si="24"/>
        <v>3903</v>
      </c>
      <c r="AO29" s="65">
        <f t="shared" si="13"/>
        <v>58.099859132884646</v>
      </c>
      <c r="AP29" s="65">
        <f t="shared" si="14"/>
        <v>60.458533823945658</v>
      </c>
      <c r="AQ29" s="65">
        <f t="shared" si="15"/>
        <v>57.806748466257666</v>
      </c>
      <c r="AR29" s="123">
        <f t="shared" si="25"/>
        <v>65.455970734256596</v>
      </c>
      <c r="AS29" s="123">
        <f t="shared" si="25"/>
        <v>58.405241291147334</v>
      </c>
      <c r="AT29" s="123">
        <f t="shared" si="25"/>
        <v>57.634376845835796</v>
      </c>
    </row>
    <row r="30" spans="1:46" x14ac:dyDescent="0.25">
      <c r="A30" s="43">
        <f t="shared" si="23"/>
        <v>7</v>
      </c>
      <c r="B30" s="185" t="s">
        <v>199</v>
      </c>
      <c r="C30" s="101">
        <f t="shared" si="3"/>
        <v>27352</v>
      </c>
      <c r="D30" s="101">
        <f t="shared" si="4"/>
        <v>27099</v>
      </c>
      <c r="E30" s="46">
        <v>5265</v>
      </c>
      <c r="F30" s="46">
        <v>4972</v>
      </c>
      <c r="G30" s="46">
        <v>929</v>
      </c>
      <c r="H30" s="46">
        <v>1014</v>
      </c>
      <c r="I30" s="46">
        <v>21158</v>
      </c>
      <c r="J30" s="48">
        <v>21113</v>
      </c>
      <c r="K30" s="101">
        <f t="shared" si="5"/>
        <v>9636</v>
      </c>
      <c r="L30" s="101">
        <f t="shared" si="6"/>
        <v>11120</v>
      </c>
      <c r="M30" s="48">
        <v>3666</v>
      </c>
      <c r="N30" s="48">
        <v>4658</v>
      </c>
      <c r="O30" s="48">
        <v>5970</v>
      </c>
      <c r="P30" s="48">
        <v>6462</v>
      </c>
      <c r="Q30" s="101">
        <f t="shared" si="7"/>
        <v>4430</v>
      </c>
      <c r="R30" s="101">
        <f t="shared" si="8"/>
        <v>5373</v>
      </c>
      <c r="S30" s="48">
        <v>1176</v>
      </c>
      <c r="T30" s="48">
        <v>1510</v>
      </c>
      <c r="U30" s="48">
        <v>3254</v>
      </c>
      <c r="V30" s="48">
        <v>3863</v>
      </c>
      <c r="W30" s="101">
        <f t="shared" si="9"/>
        <v>3361</v>
      </c>
      <c r="X30" s="101">
        <f t="shared" si="10"/>
        <v>3514</v>
      </c>
      <c r="Y30" s="48">
        <v>1245</v>
      </c>
      <c r="Z30" s="48">
        <v>1328</v>
      </c>
      <c r="AA30" s="48">
        <v>2116</v>
      </c>
      <c r="AB30" s="48">
        <v>2186</v>
      </c>
      <c r="AC30" s="101">
        <f t="shared" si="11"/>
        <v>247</v>
      </c>
      <c r="AD30" s="101">
        <f t="shared" si="12"/>
        <v>352</v>
      </c>
      <c r="AE30" s="48">
        <v>213</v>
      </c>
      <c r="AF30" s="48">
        <v>306</v>
      </c>
      <c r="AG30" s="48">
        <v>34</v>
      </c>
      <c r="AH30" s="48">
        <v>46</v>
      </c>
      <c r="AI30" s="101">
        <f t="shared" si="24"/>
        <v>8038</v>
      </c>
      <c r="AJ30" s="101">
        <f t="shared" si="24"/>
        <v>9239</v>
      </c>
      <c r="AK30" s="101">
        <f t="shared" si="24"/>
        <v>2634</v>
      </c>
      <c r="AL30" s="101">
        <f t="shared" si="24"/>
        <v>3144</v>
      </c>
      <c r="AM30" s="101">
        <f t="shared" si="24"/>
        <v>5404</v>
      </c>
      <c r="AN30" s="101">
        <f t="shared" si="24"/>
        <v>6095</v>
      </c>
      <c r="AO30" s="65">
        <f t="shared" si="13"/>
        <v>83.416355334163555</v>
      </c>
      <c r="AP30" s="65">
        <f t="shared" si="14"/>
        <v>83.084532374100718</v>
      </c>
      <c r="AQ30" s="65">
        <f t="shared" si="15"/>
        <v>71.849427168576099</v>
      </c>
      <c r="AR30" s="123">
        <f t="shared" si="25"/>
        <v>67.496779733791328</v>
      </c>
      <c r="AS30" s="123">
        <f t="shared" si="25"/>
        <v>90.519262981574542</v>
      </c>
      <c r="AT30" s="123">
        <f t="shared" si="25"/>
        <v>94.320643763540701</v>
      </c>
    </row>
    <row r="31" spans="1:46" x14ac:dyDescent="0.25">
      <c r="A31" s="43">
        <f t="shared" si="23"/>
        <v>8</v>
      </c>
      <c r="B31" s="185" t="s">
        <v>200</v>
      </c>
      <c r="C31" s="101">
        <f t="shared" si="3"/>
        <v>42296</v>
      </c>
      <c r="D31" s="101">
        <f t="shared" si="4"/>
        <v>40431</v>
      </c>
      <c r="E31" s="46">
        <v>8317</v>
      </c>
      <c r="F31" s="46">
        <v>8263</v>
      </c>
      <c r="G31" s="46">
        <v>1462</v>
      </c>
      <c r="H31" s="46">
        <v>1392</v>
      </c>
      <c r="I31" s="46">
        <v>32517</v>
      </c>
      <c r="J31" s="48">
        <v>30776</v>
      </c>
      <c r="K31" s="101">
        <f>M31+O31</f>
        <v>20096</v>
      </c>
      <c r="L31" s="101">
        <f>N31+P31</f>
        <v>15442</v>
      </c>
      <c r="M31" s="48">
        <v>4531</v>
      </c>
      <c r="N31" s="48">
        <v>5510</v>
      </c>
      <c r="O31" s="48">
        <v>15565</v>
      </c>
      <c r="P31" s="48">
        <v>9932</v>
      </c>
      <c r="Q31" s="101">
        <f>S31+U31</f>
        <v>4564</v>
      </c>
      <c r="R31" s="101">
        <f>T31+V31</f>
        <v>5865</v>
      </c>
      <c r="S31" s="48">
        <v>2332</v>
      </c>
      <c r="T31" s="48">
        <v>3138</v>
      </c>
      <c r="U31" s="48">
        <v>2232</v>
      </c>
      <c r="V31" s="48">
        <v>2727</v>
      </c>
      <c r="W31" s="101">
        <f>Y31+AA31</f>
        <v>7561</v>
      </c>
      <c r="X31" s="101">
        <f>Z31+AB31</f>
        <v>4245</v>
      </c>
      <c r="Y31" s="48">
        <v>712</v>
      </c>
      <c r="Z31" s="48">
        <v>1156</v>
      </c>
      <c r="AA31" s="48">
        <v>6849</v>
      </c>
      <c r="AB31" s="48">
        <v>3089</v>
      </c>
      <c r="AC31" s="101">
        <f>AE31+AG31</f>
        <v>379</v>
      </c>
      <c r="AD31" s="101">
        <f>AF31+AH31</f>
        <v>431</v>
      </c>
      <c r="AE31" s="48">
        <v>253</v>
      </c>
      <c r="AF31" s="48">
        <v>282</v>
      </c>
      <c r="AG31" s="48">
        <v>126</v>
      </c>
      <c r="AH31" s="48">
        <v>149</v>
      </c>
      <c r="AI31" s="101">
        <f t="shared" si="24"/>
        <v>12504</v>
      </c>
      <c r="AJ31" s="101">
        <f t="shared" si="24"/>
        <v>10541</v>
      </c>
      <c r="AK31" s="101">
        <f t="shared" si="24"/>
        <v>3297</v>
      </c>
      <c r="AL31" s="101">
        <f t="shared" si="24"/>
        <v>4576</v>
      </c>
      <c r="AM31" s="101">
        <f t="shared" si="24"/>
        <v>9207</v>
      </c>
      <c r="AN31" s="101">
        <f t="shared" si="24"/>
        <v>5965</v>
      </c>
      <c r="AO31" s="65">
        <f>(AC31+W31+Q31)*100/K31</f>
        <v>62.221337579617831</v>
      </c>
      <c r="AP31" s="65">
        <f>(AD31+X31+R31)*100/L31</f>
        <v>68.261883175754434</v>
      </c>
      <c r="AQ31" s="65">
        <f>(AE31+Y31+S31)*100/M31</f>
        <v>72.765393952769813</v>
      </c>
      <c r="AR31" s="123">
        <f t="shared" si="25"/>
        <v>83.049001814882033</v>
      </c>
      <c r="AS31" s="123">
        <f t="shared" si="25"/>
        <v>59.151943462897528</v>
      </c>
      <c r="AT31" s="123">
        <f t="shared" si="25"/>
        <v>60.058397100281915</v>
      </c>
    </row>
    <row r="32" spans="1:46" x14ac:dyDescent="0.25">
      <c r="A32" s="43">
        <f t="shared" si="23"/>
        <v>9</v>
      </c>
      <c r="B32" s="185" t="s">
        <v>201</v>
      </c>
      <c r="C32" s="101">
        <f t="shared" si="3"/>
        <v>26539</v>
      </c>
      <c r="D32" s="101">
        <f t="shared" si="4"/>
        <v>26199</v>
      </c>
      <c r="E32" s="46">
        <v>4618</v>
      </c>
      <c r="F32" s="46">
        <v>4490</v>
      </c>
      <c r="G32" s="46">
        <v>845</v>
      </c>
      <c r="H32" s="46">
        <v>826</v>
      </c>
      <c r="I32" s="46">
        <v>21076</v>
      </c>
      <c r="J32" s="48">
        <v>20883</v>
      </c>
      <c r="K32" s="101">
        <f t="shared" si="5"/>
        <v>7065</v>
      </c>
      <c r="L32" s="101">
        <f t="shared" si="6"/>
        <v>7469</v>
      </c>
      <c r="M32" s="48">
        <v>3331</v>
      </c>
      <c r="N32" s="48">
        <v>3143</v>
      </c>
      <c r="O32" s="48">
        <v>3734</v>
      </c>
      <c r="P32" s="48">
        <v>4326</v>
      </c>
      <c r="Q32" s="101">
        <f t="shared" si="7"/>
        <v>3259</v>
      </c>
      <c r="R32" s="101">
        <f t="shared" si="8"/>
        <v>5035</v>
      </c>
      <c r="S32" s="48">
        <v>1222</v>
      </c>
      <c r="T32" s="48">
        <v>2195</v>
      </c>
      <c r="U32" s="48">
        <v>2037</v>
      </c>
      <c r="V32" s="48">
        <v>2840</v>
      </c>
      <c r="W32" s="101">
        <f t="shared" si="9"/>
        <v>1518</v>
      </c>
      <c r="X32" s="101">
        <f t="shared" si="10"/>
        <v>1117</v>
      </c>
      <c r="Y32" s="48">
        <v>1206</v>
      </c>
      <c r="Z32" s="48">
        <v>532</v>
      </c>
      <c r="AA32" s="48">
        <v>312</v>
      </c>
      <c r="AB32" s="48">
        <v>585</v>
      </c>
      <c r="AC32" s="101">
        <f t="shared" si="11"/>
        <v>452</v>
      </c>
      <c r="AD32" s="101">
        <f t="shared" si="12"/>
        <v>441</v>
      </c>
      <c r="AE32" s="48">
        <v>381</v>
      </c>
      <c r="AF32" s="48">
        <v>359</v>
      </c>
      <c r="AG32" s="48">
        <v>71</v>
      </c>
      <c r="AH32" s="48">
        <v>82</v>
      </c>
      <c r="AI32" s="101">
        <f t="shared" si="24"/>
        <v>5229</v>
      </c>
      <c r="AJ32" s="101">
        <f t="shared" si="24"/>
        <v>6593</v>
      </c>
      <c r="AK32" s="101">
        <f t="shared" si="24"/>
        <v>2809</v>
      </c>
      <c r="AL32" s="101">
        <f t="shared" si="24"/>
        <v>3086</v>
      </c>
      <c r="AM32" s="101">
        <f t="shared" si="24"/>
        <v>2420</v>
      </c>
      <c r="AN32" s="101">
        <f t="shared" si="24"/>
        <v>3507</v>
      </c>
      <c r="AO32" s="65">
        <f t="shared" si="13"/>
        <v>74.01273885350318</v>
      </c>
      <c r="AP32" s="65">
        <f t="shared" si="14"/>
        <v>88.271522292140844</v>
      </c>
      <c r="AQ32" s="65">
        <f t="shared" si="15"/>
        <v>84.329030321224863</v>
      </c>
      <c r="AR32" s="123">
        <f t="shared" si="25"/>
        <v>98.186446070633153</v>
      </c>
      <c r="AS32" s="123">
        <f t="shared" si="25"/>
        <v>64.809855382967328</v>
      </c>
      <c r="AT32" s="123">
        <f t="shared" si="25"/>
        <v>81.067961165048544</v>
      </c>
    </row>
    <row r="33" spans="1:46" x14ac:dyDescent="0.25">
      <c r="A33" s="43">
        <f t="shared" si="23"/>
        <v>10</v>
      </c>
      <c r="B33" s="185" t="s">
        <v>202</v>
      </c>
      <c r="C33" s="101">
        <f t="shared" si="3"/>
        <v>37698</v>
      </c>
      <c r="D33" s="101">
        <f t="shared" si="4"/>
        <v>37171</v>
      </c>
      <c r="E33" s="46">
        <v>7012</v>
      </c>
      <c r="F33" s="46">
        <v>6936</v>
      </c>
      <c r="G33" s="46">
        <v>1128</v>
      </c>
      <c r="H33" s="46">
        <v>1102</v>
      </c>
      <c r="I33" s="46">
        <v>29558</v>
      </c>
      <c r="J33" s="48">
        <v>29133</v>
      </c>
      <c r="K33" s="101">
        <f t="shared" si="5"/>
        <v>6796</v>
      </c>
      <c r="L33" s="101">
        <f t="shared" si="6"/>
        <v>10979</v>
      </c>
      <c r="M33" s="48">
        <v>2838</v>
      </c>
      <c r="N33" s="48">
        <v>3388</v>
      </c>
      <c r="O33" s="48">
        <v>3958</v>
      </c>
      <c r="P33" s="48">
        <v>7591</v>
      </c>
      <c r="Q33" s="101">
        <f t="shared" si="7"/>
        <v>2143</v>
      </c>
      <c r="R33" s="101">
        <f t="shared" si="8"/>
        <v>2539</v>
      </c>
      <c r="S33" s="48">
        <v>899</v>
      </c>
      <c r="T33" s="48">
        <v>1172</v>
      </c>
      <c r="U33" s="48">
        <v>1244</v>
      </c>
      <c r="V33" s="48">
        <v>1367</v>
      </c>
      <c r="W33" s="101">
        <f t="shared" si="9"/>
        <v>901</v>
      </c>
      <c r="X33" s="101">
        <f t="shared" si="10"/>
        <v>1081</v>
      </c>
      <c r="Y33" s="48">
        <v>865</v>
      </c>
      <c r="Z33" s="48">
        <v>1070</v>
      </c>
      <c r="AA33" s="48">
        <v>36</v>
      </c>
      <c r="AB33" s="48">
        <v>11</v>
      </c>
      <c r="AC33" s="101">
        <f t="shared" si="11"/>
        <v>839</v>
      </c>
      <c r="AD33" s="101">
        <f t="shared" si="12"/>
        <v>939</v>
      </c>
      <c r="AE33" s="48">
        <v>829</v>
      </c>
      <c r="AF33" s="48">
        <v>928</v>
      </c>
      <c r="AG33" s="48">
        <v>10</v>
      </c>
      <c r="AH33" s="48">
        <v>11</v>
      </c>
      <c r="AI33" s="101">
        <f t="shared" si="24"/>
        <v>3883</v>
      </c>
      <c r="AJ33" s="101">
        <f t="shared" si="24"/>
        <v>4559</v>
      </c>
      <c r="AK33" s="101">
        <f t="shared" si="24"/>
        <v>2593</v>
      </c>
      <c r="AL33" s="101">
        <f t="shared" si="24"/>
        <v>3170</v>
      </c>
      <c r="AM33" s="101">
        <f t="shared" si="24"/>
        <v>1290</v>
      </c>
      <c r="AN33" s="101">
        <f t="shared" si="24"/>
        <v>1389</v>
      </c>
      <c r="AO33" s="65">
        <f t="shared" si="13"/>
        <v>57.136550912301352</v>
      </c>
      <c r="AP33" s="65">
        <f t="shared" si="14"/>
        <v>41.524729028144641</v>
      </c>
      <c r="AQ33" s="65">
        <f t="shared" si="15"/>
        <v>91.367159971811134</v>
      </c>
      <c r="AR33" s="123">
        <f t="shared" si="25"/>
        <v>93.565525383707197</v>
      </c>
      <c r="AS33" s="123">
        <f t="shared" si="25"/>
        <v>32.592218292066697</v>
      </c>
      <c r="AT33" s="123">
        <f t="shared" si="25"/>
        <v>18.297984455275984</v>
      </c>
    </row>
    <row r="34" spans="1:46" x14ac:dyDescent="0.25">
      <c r="A34" s="43">
        <f t="shared" si="23"/>
        <v>11</v>
      </c>
      <c r="B34" s="184" t="s">
        <v>203</v>
      </c>
      <c r="C34" s="101">
        <v>12592</v>
      </c>
      <c r="D34" s="101">
        <v>11878</v>
      </c>
      <c r="E34" s="46">
        <v>1943</v>
      </c>
      <c r="F34" s="46">
        <v>1874</v>
      </c>
      <c r="G34" s="46">
        <v>442</v>
      </c>
      <c r="H34" s="46">
        <v>432</v>
      </c>
      <c r="I34" s="46">
        <v>9734</v>
      </c>
      <c r="J34" s="48">
        <v>9572</v>
      </c>
      <c r="K34" s="101">
        <v>4693</v>
      </c>
      <c r="L34" s="101">
        <f>N34+P34</f>
        <v>4439</v>
      </c>
      <c r="M34" s="48">
        <v>1567</v>
      </c>
      <c r="N34" s="48">
        <v>1693</v>
      </c>
      <c r="O34" s="221">
        <v>3126</v>
      </c>
      <c r="P34" s="48">
        <v>2746</v>
      </c>
      <c r="Q34" s="423">
        <v>1534</v>
      </c>
      <c r="R34" s="101">
        <f>T34+V34</f>
        <v>2065</v>
      </c>
      <c r="S34" s="221">
        <v>715</v>
      </c>
      <c r="T34" s="48">
        <v>330</v>
      </c>
      <c r="U34" s="221">
        <v>819</v>
      </c>
      <c r="V34" s="48">
        <v>1735</v>
      </c>
      <c r="W34" s="423">
        <v>242</v>
      </c>
      <c r="X34" s="101">
        <f>Z34+AB34</f>
        <v>248</v>
      </c>
      <c r="Y34" s="221">
        <v>212</v>
      </c>
      <c r="Z34" s="48">
        <v>233</v>
      </c>
      <c r="AA34" s="221">
        <v>30</v>
      </c>
      <c r="AB34" s="48">
        <v>15</v>
      </c>
      <c r="AC34" s="423">
        <v>42</v>
      </c>
      <c r="AD34" s="101">
        <v>38</v>
      </c>
      <c r="AE34" s="48">
        <v>42</v>
      </c>
      <c r="AF34" s="48">
        <v>38</v>
      </c>
      <c r="AG34" s="48"/>
      <c r="AH34" s="48"/>
      <c r="AI34" s="101">
        <f t="shared" si="24"/>
        <v>1818</v>
      </c>
      <c r="AJ34" s="101">
        <f t="shared" si="24"/>
        <v>2351</v>
      </c>
      <c r="AK34" s="101">
        <f t="shared" si="24"/>
        <v>969</v>
      </c>
      <c r="AL34" s="101">
        <f t="shared" si="24"/>
        <v>601</v>
      </c>
      <c r="AM34" s="101">
        <f t="shared" si="24"/>
        <v>849</v>
      </c>
      <c r="AN34" s="101">
        <f t="shared" si="24"/>
        <v>1750</v>
      </c>
      <c r="AO34" s="65">
        <f>(AC34+W34+Q34)*100/K34</f>
        <v>38.738546771787767</v>
      </c>
      <c r="AP34" s="65">
        <f t="shared" si="14"/>
        <v>52.962378914169861</v>
      </c>
      <c r="AQ34" s="65">
        <f>(AE34+Y34+S34)*100/M34</f>
        <v>61.837906828334397</v>
      </c>
      <c r="AR34" s="123">
        <f t="shared" si="25"/>
        <v>35.499113998818665</v>
      </c>
      <c r="AS34" s="123">
        <f t="shared" si="25"/>
        <v>27.159309021113245</v>
      </c>
      <c r="AT34" s="123">
        <f t="shared" si="25"/>
        <v>63.729060451565914</v>
      </c>
    </row>
    <row r="35" spans="1:46" x14ac:dyDescent="0.25">
      <c r="A35" s="43">
        <f t="shared" si="23"/>
        <v>12</v>
      </c>
      <c r="B35" s="185" t="s">
        <v>204</v>
      </c>
      <c r="C35" s="101">
        <f t="shared" si="3"/>
        <v>13034</v>
      </c>
      <c r="D35" s="101">
        <f t="shared" si="4"/>
        <v>12970</v>
      </c>
      <c r="E35" s="46">
        <v>2981</v>
      </c>
      <c r="F35" s="46">
        <v>2893</v>
      </c>
      <c r="G35" s="46">
        <v>390</v>
      </c>
      <c r="H35" s="46">
        <v>421</v>
      </c>
      <c r="I35" s="46">
        <v>9663</v>
      </c>
      <c r="J35" s="48">
        <v>9656</v>
      </c>
      <c r="K35" s="101">
        <f t="shared" si="5"/>
        <v>3280</v>
      </c>
      <c r="L35" s="101">
        <f t="shared" si="6"/>
        <v>4340</v>
      </c>
      <c r="M35" s="48">
        <v>1731</v>
      </c>
      <c r="N35" s="48">
        <v>2573</v>
      </c>
      <c r="O35" s="48">
        <v>1549</v>
      </c>
      <c r="P35" s="48">
        <v>1767</v>
      </c>
      <c r="Q35" s="101">
        <f t="shared" si="7"/>
        <v>1370</v>
      </c>
      <c r="R35" s="101">
        <f t="shared" si="8"/>
        <v>1237</v>
      </c>
      <c r="S35" s="48">
        <v>463</v>
      </c>
      <c r="T35" s="48">
        <v>291</v>
      </c>
      <c r="U35" s="48">
        <v>907</v>
      </c>
      <c r="V35" s="48">
        <v>946</v>
      </c>
      <c r="W35" s="101">
        <f t="shared" si="9"/>
        <v>157</v>
      </c>
      <c r="X35" s="101">
        <f t="shared" si="10"/>
        <v>132</v>
      </c>
      <c r="Y35" s="48">
        <v>115</v>
      </c>
      <c r="Z35" s="48">
        <v>98</v>
      </c>
      <c r="AA35" s="48">
        <v>42</v>
      </c>
      <c r="AB35" s="48">
        <v>34</v>
      </c>
      <c r="AC35" s="101">
        <f t="shared" si="11"/>
        <v>329</v>
      </c>
      <c r="AD35" s="101">
        <f t="shared" si="12"/>
        <v>304</v>
      </c>
      <c r="AE35" s="48">
        <v>297</v>
      </c>
      <c r="AF35" s="48">
        <v>275</v>
      </c>
      <c r="AG35" s="48">
        <v>32</v>
      </c>
      <c r="AH35" s="48">
        <v>29</v>
      </c>
      <c r="AI35" s="101">
        <f t="shared" si="24"/>
        <v>1856</v>
      </c>
      <c r="AJ35" s="101">
        <f t="shared" si="24"/>
        <v>1673</v>
      </c>
      <c r="AK35" s="101">
        <f t="shared" si="24"/>
        <v>875</v>
      </c>
      <c r="AL35" s="101">
        <f t="shared" si="24"/>
        <v>664</v>
      </c>
      <c r="AM35" s="101">
        <f t="shared" si="24"/>
        <v>981</v>
      </c>
      <c r="AN35" s="101">
        <f t="shared" si="24"/>
        <v>1009</v>
      </c>
      <c r="AO35" s="65">
        <f t="shared" si="13"/>
        <v>56.585365853658537</v>
      </c>
      <c r="AP35" s="65">
        <f t="shared" si="14"/>
        <v>38.548387096774192</v>
      </c>
      <c r="AQ35" s="65">
        <f t="shared" si="15"/>
        <v>50.548815713460428</v>
      </c>
      <c r="AR35" s="123">
        <f t="shared" si="25"/>
        <v>25.806451612903224</v>
      </c>
      <c r="AS35" s="123">
        <f t="shared" si="25"/>
        <v>63.331181407359587</v>
      </c>
      <c r="AT35" s="123">
        <f t="shared" si="25"/>
        <v>57.102433503112621</v>
      </c>
    </row>
    <row r="36" spans="1:46" x14ac:dyDescent="0.25">
      <c r="A36" s="43">
        <f t="shared" si="23"/>
        <v>13</v>
      </c>
      <c r="B36" s="185" t="s">
        <v>205</v>
      </c>
      <c r="C36" s="101">
        <f t="shared" si="3"/>
        <v>13195</v>
      </c>
      <c r="D36" s="101">
        <f t="shared" si="4"/>
        <v>12992</v>
      </c>
      <c r="E36" s="46">
        <v>3035</v>
      </c>
      <c r="F36" s="46">
        <v>2884</v>
      </c>
      <c r="G36" s="46">
        <v>474</v>
      </c>
      <c r="H36" s="46">
        <v>367</v>
      </c>
      <c r="I36" s="46">
        <v>9686</v>
      </c>
      <c r="J36" s="48">
        <v>9741</v>
      </c>
      <c r="K36" s="101">
        <f t="shared" si="5"/>
        <v>4649</v>
      </c>
      <c r="L36" s="101">
        <f t="shared" si="6"/>
        <v>3934</v>
      </c>
      <c r="M36" s="48">
        <v>2923</v>
      </c>
      <c r="N36" s="48">
        <v>2407</v>
      </c>
      <c r="O36" s="48">
        <v>1726</v>
      </c>
      <c r="P36" s="48">
        <v>1527</v>
      </c>
      <c r="Q36" s="101">
        <f t="shared" si="7"/>
        <v>1310</v>
      </c>
      <c r="R36" s="101">
        <f t="shared" si="8"/>
        <v>1354</v>
      </c>
      <c r="S36" s="48">
        <v>480</v>
      </c>
      <c r="T36" s="48">
        <v>555</v>
      </c>
      <c r="U36" s="48">
        <v>830</v>
      </c>
      <c r="V36" s="48">
        <v>799</v>
      </c>
      <c r="W36" s="101">
        <f t="shared" si="9"/>
        <v>1007</v>
      </c>
      <c r="X36" s="101">
        <f t="shared" si="10"/>
        <v>419</v>
      </c>
      <c r="Y36" s="160">
        <v>956</v>
      </c>
      <c r="Z36" s="160">
        <v>231</v>
      </c>
      <c r="AA36" s="160">
        <v>51</v>
      </c>
      <c r="AB36" s="160">
        <v>188</v>
      </c>
      <c r="AC36" s="101">
        <f t="shared" si="11"/>
        <v>690</v>
      </c>
      <c r="AD36" s="101">
        <f t="shared" si="12"/>
        <v>251</v>
      </c>
      <c r="AE36" s="160">
        <v>676</v>
      </c>
      <c r="AF36" s="160">
        <v>246</v>
      </c>
      <c r="AG36" s="160">
        <v>14</v>
      </c>
      <c r="AH36" s="160">
        <v>5</v>
      </c>
      <c r="AI36" s="101">
        <f t="shared" si="24"/>
        <v>3007</v>
      </c>
      <c r="AJ36" s="101">
        <f t="shared" si="24"/>
        <v>2024</v>
      </c>
      <c r="AK36" s="101">
        <f t="shared" si="24"/>
        <v>2112</v>
      </c>
      <c r="AL36" s="101">
        <f t="shared" si="24"/>
        <v>1032</v>
      </c>
      <c r="AM36" s="101">
        <f t="shared" si="24"/>
        <v>895</v>
      </c>
      <c r="AN36" s="101">
        <f t="shared" si="24"/>
        <v>992</v>
      </c>
      <c r="AO36" s="65">
        <f t="shared" si="13"/>
        <v>64.680576468057652</v>
      </c>
      <c r="AP36" s="65">
        <f t="shared" si="14"/>
        <v>51.4489069649212</v>
      </c>
      <c r="AQ36" s="65">
        <f t="shared" si="15"/>
        <v>72.254533014026691</v>
      </c>
      <c r="AR36" s="123">
        <f t="shared" si="25"/>
        <v>42.874948068134607</v>
      </c>
      <c r="AS36" s="123">
        <f t="shared" si="25"/>
        <v>51.8539976825029</v>
      </c>
      <c r="AT36" s="123">
        <f t="shared" si="25"/>
        <v>64.963981663392275</v>
      </c>
    </row>
    <row r="37" spans="1:46" ht="30" x14ac:dyDescent="0.25">
      <c r="A37" s="43">
        <f t="shared" si="23"/>
        <v>14</v>
      </c>
      <c r="B37" s="184" t="s">
        <v>206</v>
      </c>
      <c r="C37" s="101">
        <f t="shared" si="3"/>
        <v>25162</v>
      </c>
      <c r="D37" s="101">
        <f t="shared" si="4"/>
        <v>24754</v>
      </c>
      <c r="E37" s="46">
        <v>3217</v>
      </c>
      <c r="F37" s="46">
        <v>3153</v>
      </c>
      <c r="G37" s="46">
        <v>1107</v>
      </c>
      <c r="H37" s="46">
        <v>1118</v>
      </c>
      <c r="I37" s="46">
        <v>20838</v>
      </c>
      <c r="J37" s="48">
        <v>20483</v>
      </c>
      <c r="K37" s="101">
        <f t="shared" si="5"/>
        <v>4682</v>
      </c>
      <c r="L37" s="101">
        <f t="shared" si="6"/>
        <v>8639</v>
      </c>
      <c r="M37" s="48">
        <v>1588</v>
      </c>
      <c r="N37" s="48">
        <v>2997</v>
      </c>
      <c r="O37" s="48">
        <v>3094</v>
      </c>
      <c r="P37" s="48">
        <v>5642</v>
      </c>
      <c r="Q37" s="101">
        <f t="shared" si="7"/>
        <v>2262</v>
      </c>
      <c r="R37" s="101">
        <f t="shared" si="8"/>
        <v>3279</v>
      </c>
      <c r="S37" s="48">
        <v>1081</v>
      </c>
      <c r="T37" s="48">
        <v>1355</v>
      </c>
      <c r="U37" s="48">
        <v>1181</v>
      </c>
      <c r="V37" s="48">
        <v>1924</v>
      </c>
      <c r="W37" s="101">
        <f t="shared" si="9"/>
        <v>979</v>
      </c>
      <c r="X37" s="101">
        <f t="shared" si="10"/>
        <v>2548</v>
      </c>
      <c r="Y37" s="48">
        <v>250</v>
      </c>
      <c r="Z37" s="48">
        <v>1291</v>
      </c>
      <c r="AA37" s="48">
        <v>729</v>
      </c>
      <c r="AB37" s="48">
        <v>1257</v>
      </c>
      <c r="AC37" s="101">
        <v>186</v>
      </c>
      <c r="AD37" s="101">
        <f t="shared" si="12"/>
        <v>489</v>
      </c>
      <c r="AE37" s="48">
        <v>186</v>
      </c>
      <c r="AF37" s="48">
        <v>276</v>
      </c>
      <c r="AG37" s="48"/>
      <c r="AH37" s="48">
        <v>213</v>
      </c>
      <c r="AI37" s="101">
        <f t="shared" si="24"/>
        <v>3427</v>
      </c>
      <c r="AJ37" s="101">
        <f t="shared" si="24"/>
        <v>6316</v>
      </c>
      <c r="AK37" s="101">
        <f t="shared" si="24"/>
        <v>1517</v>
      </c>
      <c r="AL37" s="101">
        <f t="shared" si="24"/>
        <v>2922</v>
      </c>
      <c r="AM37" s="101">
        <f t="shared" si="24"/>
        <v>1910</v>
      </c>
      <c r="AN37" s="101">
        <f t="shared" si="24"/>
        <v>3394</v>
      </c>
      <c r="AO37" s="65">
        <f t="shared" si="13"/>
        <v>73.195215719777877</v>
      </c>
      <c r="AP37" s="65">
        <f t="shared" si="14"/>
        <v>73.110313693714545</v>
      </c>
      <c r="AQ37" s="65">
        <f t="shared" si="15"/>
        <v>95.528967254408059</v>
      </c>
      <c r="AR37" s="123">
        <f t="shared" si="25"/>
        <v>97.497497497497491</v>
      </c>
      <c r="AS37" s="123">
        <f t="shared" si="25"/>
        <v>61.732385261797027</v>
      </c>
      <c r="AT37" s="123">
        <f t="shared" si="25"/>
        <v>60.155973059198864</v>
      </c>
    </row>
    <row r="38" spans="1:46" x14ac:dyDescent="0.25">
      <c r="A38" s="43">
        <f t="shared" si="23"/>
        <v>15</v>
      </c>
      <c r="B38" s="185" t="s">
        <v>207</v>
      </c>
      <c r="C38" s="101">
        <f t="shared" si="3"/>
        <v>0</v>
      </c>
      <c r="D38" s="101">
        <f t="shared" si="4"/>
        <v>0</v>
      </c>
      <c r="E38" s="132"/>
      <c r="F38" s="126"/>
      <c r="G38" s="132"/>
      <c r="H38" s="126"/>
      <c r="I38" s="132"/>
      <c r="J38" s="126"/>
      <c r="K38" s="101">
        <f t="shared" si="5"/>
        <v>150</v>
      </c>
      <c r="L38" s="101">
        <f t="shared" si="6"/>
        <v>797</v>
      </c>
      <c r="M38" s="48">
        <v>2</v>
      </c>
      <c r="N38" s="48">
        <v>0</v>
      </c>
      <c r="O38" s="48">
        <v>148</v>
      </c>
      <c r="P38" s="48">
        <v>797</v>
      </c>
      <c r="Q38" s="101">
        <v>106</v>
      </c>
      <c r="R38" s="101">
        <v>394</v>
      </c>
      <c r="S38" s="48"/>
      <c r="T38" s="48"/>
      <c r="U38" s="48">
        <v>106</v>
      </c>
      <c r="V38" s="48">
        <v>394</v>
      </c>
      <c r="W38" s="101">
        <v>9</v>
      </c>
      <c r="X38" s="101">
        <v>176</v>
      </c>
      <c r="Y38" s="48"/>
      <c r="Z38" s="48"/>
      <c r="AA38" s="48">
        <v>9</v>
      </c>
      <c r="AB38" s="48">
        <v>176</v>
      </c>
      <c r="AC38" s="101">
        <f>AE38+AG38</f>
        <v>0</v>
      </c>
      <c r="AD38" s="101">
        <f>AF38+AH38</f>
        <v>0</v>
      </c>
      <c r="AE38" s="48"/>
      <c r="AF38" s="48"/>
      <c r="AG38" s="48"/>
      <c r="AH38" s="48"/>
      <c r="AI38" s="101">
        <f t="shared" si="24"/>
        <v>115</v>
      </c>
      <c r="AJ38" s="101">
        <f t="shared" si="24"/>
        <v>570</v>
      </c>
      <c r="AK38" s="101">
        <f t="shared" si="24"/>
        <v>0</v>
      </c>
      <c r="AL38" s="101">
        <f t="shared" si="24"/>
        <v>0</v>
      </c>
      <c r="AM38" s="101">
        <f t="shared" si="24"/>
        <v>115</v>
      </c>
      <c r="AN38" s="101">
        <f t="shared" si="24"/>
        <v>570</v>
      </c>
      <c r="AO38" s="65">
        <f>(AC38+W38+Q38)*100/K38</f>
        <v>76.666666666666671</v>
      </c>
      <c r="AP38" s="65">
        <f>(AD38+X38+R38)*100/L38</f>
        <v>71.518193224592224</v>
      </c>
      <c r="AQ38" s="65">
        <f>(AE38+Y38+S38)*100/M38</f>
        <v>0</v>
      </c>
      <c r="AR38" s="123"/>
      <c r="AS38" s="123">
        <f t="shared" si="25"/>
        <v>77.702702702702709</v>
      </c>
      <c r="AT38" s="123">
        <f t="shared" si="25"/>
        <v>71.518193224592224</v>
      </c>
    </row>
    <row r="39" spans="1:46" ht="30" x14ac:dyDescent="0.25">
      <c r="A39" s="43">
        <f t="shared" si="23"/>
        <v>16</v>
      </c>
      <c r="B39" s="184" t="s">
        <v>208</v>
      </c>
      <c r="C39" s="101">
        <f t="shared" si="3"/>
        <v>0</v>
      </c>
      <c r="D39" s="101">
        <f t="shared" si="4"/>
        <v>0</v>
      </c>
      <c r="E39" s="132"/>
      <c r="F39" s="126"/>
      <c r="G39" s="132"/>
      <c r="H39" s="126"/>
      <c r="I39" s="132"/>
      <c r="J39" s="126"/>
      <c r="K39" s="101">
        <f t="shared" si="5"/>
        <v>299</v>
      </c>
      <c r="L39" s="101">
        <f t="shared" si="6"/>
        <v>433</v>
      </c>
      <c r="M39" s="48"/>
      <c r="N39" s="48"/>
      <c r="O39" s="48">
        <v>299</v>
      </c>
      <c r="P39" s="48">
        <v>433</v>
      </c>
      <c r="Q39" s="101">
        <f t="shared" si="7"/>
        <v>132</v>
      </c>
      <c r="R39" s="101">
        <f t="shared" si="8"/>
        <v>198</v>
      </c>
      <c r="S39" s="48"/>
      <c r="T39" s="48"/>
      <c r="U39" s="48">
        <v>132</v>
      </c>
      <c r="V39" s="48">
        <v>198</v>
      </c>
      <c r="W39" s="101">
        <f t="shared" si="9"/>
        <v>30</v>
      </c>
      <c r="X39" s="101">
        <f t="shared" si="10"/>
        <v>127</v>
      </c>
      <c r="Y39" s="48"/>
      <c r="Z39" s="48"/>
      <c r="AA39" s="48">
        <v>30</v>
      </c>
      <c r="AB39" s="48">
        <v>127</v>
      </c>
      <c r="AC39" s="101">
        <f t="shared" si="11"/>
        <v>5</v>
      </c>
      <c r="AD39" s="101">
        <f t="shared" si="12"/>
        <v>3</v>
      </c>
      <c r="AE39" s="48"/>
      <c r="AF39" s="48"/>
      <c r="AG39" s="48">
        <v>5</v>
      </c>
      <c r="AH39" s="48">
        <v>3</v>
      </c>
      <c r="AI39" s="101">
        <f t="shared" si="24"/>
        <v>167</v>
      </c>
      <c r="AJ39" s="101">
        <f t="shared" si="24"/>
        <v>328</v>
      </c>
      <c r="AK39" s="101">
        <f t="shared" si="24"/>
        <v>0</v>
      </c>
      <c r="AL39" s="101">
        <f t="shared" si="24"/>
        <v>0</v>
      </c>
      <c r="AM39" s="101">
        <f t="shared" si="24"/>
        <v>167</v>
      </c>
      <c r="AN39" s="101">
        <f t="shared" si="24"/>
        <v>328</v>
      </c>
      <c r="AO39" s="65">
        <f t="shared" si="13"/>
        <v>55.852842809364546</v>
      </c>
      <c r="AP39" s="65">
        <f t="shared" si="14"/>
        <v>75.750577367205537</v>
      </c>
      <c r="AQ39" s="65"/>
      <c r="AR39" s="123"/>
      <c r="AS39" s="123">
        <f t="shared" si="25"/>
        <v>55.852842809364546</v>
      </c>
      <c r="AT39" s="123">
        <f t="shared" si="25"/>
        <v>75.750577367205537</v>
      </c>
    </row>
    <row r="40" spans="1:46" x14ac:dyDescent="0.25">
      <c r="A40" s="43">
        <f t="shared" si="23"/>
        <v>17</v>
      </c>
      <c r="B40" s="185" t="s">
        <v>209</v>
      </c>
      <c r="C40" s="101">
        <f t="shared" si="3"/>
        <v>0</v>
      </c>
      <c r="D40" s="101">
        <f t="shared" si="4"/>
        <v>0</v>
      </c>
      <c r="E40" s="132"/>
      <c r="F40" s="126"/>
      <c r="G40" s="132"/>
      <c r="H40" s="126"/>
      <c r="I40" s="132"/>
      <c r="J40" s="126"/>
      <c r="K40" s="101">
        <f t="shared" si="5"/>
        <v>17383</v>
      </c>
      <c r="L40" s="101">
        <f t="shared" si="6"/>
        <v>23958</v>
      </c>
      <c r="M40" s="48">
        <v>14752</v>
      </c>
      <c r="N40" s="48">
        <v>21380</v>
      </c>
      <c r="O40" s="48">
        <v>2631</v>
      </c>
      <c r="P40" s="48">
        <v>2578</v>
      </c>
      <c r="Q40" s="101">
        <f>S40+U40</f>
        <v>165</v>
      </c>
      <c r="R40" s="101">
        <f>T40+V40</f>
        <v>327</v>
      </c>
      <c r="S40" s="48">
        <v>19</v>
      </c>
      <c r="T40" s="48">
        <v>42</v>
      </c>
      <c r="U40" s="48">
        <v>146</v>
      </c>
      <c r="V40" s="48">
        <v>285</v>
      </c>
      <c r="W40" s="101">
        <f>Y40+AA40</f>
        <v>9525</v>
      </c>
      <c r="X40" s="101">
        <f>Z40+AB40</f>
        <v>14050</v>
      </c>
      <c r="Y40" s="48">
        <v>8362</v>
      </c>
      <c r="Z40" s="48">
        <v>12231</v>
      </c>
      <c r="AA40" s="48">
        <v>1163</v>
      </c>
      <c r="AB40" s="48">
        <v>1819</v>
      </c>
      <c r="AC40" s="101">
        <f>AE40+AG40</f>
        <v>215</v>
      </c>
      <c r="AD40" s="101">
        <f>AF40+AH40</f>
        <v>354</v>
      </c>
      <c r="AE40" s="48">
        <v>201</v>
      </c>
      <c r="AF40" s="48">
        <v>342</v>
      </c>
      <c r="AG40" s="48">
        <v>14</v>
      </c>
      <c r="AH40" s="48">
        <v>12</v>
      </c>
      <c r="AI40" s="101">
        <f t="shared" si="24"/>
        <v>9905</v>
      </c>
      <c r="AJ40" s="101">
        <f t="shared" si="24"/>
        <v>14731</v>
      </c>
      <c r="AK40" s="101">
        <f t="shared" si="24"/>
        <v>8582</v>
      </c>
      <c r="AL40" s="101">
        <f t="shared" si="24"/>
        <v>12615</v>
      </c>
      <c r="AM40" s="101">
        <f t="shared" si="24"/>
        <v>1323</v>
      </c>
      <c r="AN40" s="101">
        <f t="shared" si="24"/>
        <v>2116</v>
      </c>
      <c r="AO40" s="65">
        <f>(AC40+W40+Q40)*100/K40</f>
        <v>56.980958407639648</v>
      </c>
      <c r="AP40" s="65">
        <f>(AD40+X40+R40)*100/L40</f>
        <v>61.486768511561898</v>
      </c>
      <c r="AQ40" s="65">
        <f>(AE40+Y40+S40)*100/M40</f>
        <v>58.175162689804772</v>
      </c>
      <c r="AR40" s="123">
        <f t="shared" si="25"/>
        <v>59.00374181478017</v>
      </c>
      <c r="AS40" s="123">
        <f t="shared" si="25"/>
        <v>50.285062713797032</v>
      </c>
      <c r="AT40" s="123">
        <f t="shared" si="25"/>
        <v>82.07913110938712</v>
      </c>
    </row>
    <row r="41" spans="1:46" x14ac:dyDescent="0.25">
      <c r="A41" s="43">
        <f t="shared" si="23"/>
        <v>18</v>
      </c>
      <c r="B41" s="185" t="s">
        <v>210</v>
      </c>
      <c r="C41" s="101">
        <f t="shared" si="3"/>
        <v>0</v>
      </c>
      <c r="D41" s="101">
        <f t="shared" si="4"/>
        <v>0</v>
      </c>
      <c r="E41" s="132"/>
      <c r="F41" s="126"/>
      <c r="G41" s="132"/>
      <c r="H41" s="126"/>
      <c r="I41" s="132"/>
      <c r="J41" s="126"/>
      <c r="K41" s="101">
        <f t="shared" si="5"/>
        <v>3864</v>
      </c>
      <c r="L41" s="101">
        <f t="shared" si="6"/>
        <v>0</v>
      </c>
      <c r="M41" s="48"/>
      <c r="N41" s="126"/>
      <c r="O41" s="48">
        <v>3864</v>
      </c>
      <c r="P41" s="126"/>
      <c r="Q41" s="101">
        <f t="shared" si="7"/>
        <v>0</v>
      </c>
      <c r="R41" s="101">
        <f t="shared" si="8"/>
        <v>0</v>
      </c>
      <c r="S41" s="48"/>
      <c r="T41" s="126"/>
      <c r="U41" s="48"/>
      <c r="V41" s="126"/>
      <c r="W41" s="101">
        <f t="shared" si="9"/>
        <v>0</v>
      </c>
      <c r="X41" s="101">
        <f t="shared" si="10"/>
        <v>0</v>
      </c>
      <c r="Y41" s="48"/>
      <c r="Z41" s="126"/>
      <c r="AA41" s="48"/>
      <c r="AB41" s="126"/>
      <c r="AC41" s="101">
        <f t="shared" si="11"/>
        <v>0</v>
      </c>
      <c r="AD41" s="101">
        <f t="shared" si="12"/>
        <v>0</v>
      </c>
      <c r="AE41" s="48"/>
      <c r="AF41" s="126"/>
      <c r="AG41" s="48"/>
      <c r="AH41" s="126"/>
      <c r="AI41" s="101">
        <f t="shared" si="24"/>
        <v>0</v>
      </c>
      <c r="AJ41" s="101">
        <f t="shared" si="24"/>
        <v>0</v>
      </c>
      <c r="AK41" s="101">
        <f t="shared" si="24"/>
        <v>0</v>
      </c>
      <c r="AL41" s="101">
        <f t="shared" si="24"/>
        <v>0</v>
      </c>
      <c r="AM41" s="101">
        <f t="shared" si="24"/>
        <v>0</v>
      </c>
      <c r="AN41" s="101">
        <f t="shared" si="24"/>
        <v>0</v>
      </c>
      <c r="AO41" s="65">
        <f t="shared" si="13"/>
        <v>0</v>
      </c>
      <c r="AP41" s="65"/>
      <c r="AQ41" s="65"/>
      <c r="AR41" s="123"/>
      <c r="AS41" s="123">
        <f t="shared" si="25"/>
        <v>0</v>
      </c>
      <c r="AT41" s="123"/>
    </row>
    <row r="42" spans="1:46" x14ac:dyDescent="0.25">
      <c r="A42" s="43">
        <f t="shared" si="23"/>
        <v>19</v>
      </c>
      <c r="B42" s="185" t="s">
        <v>211</v>
      </c>
      <c r="C42" s="101">
        <f t="shared" si="3"/>
        <v>0</v>
      </c>
      <c r="D42" s="101">
        <f t="shared" si="4"/>
        <v>0</v>
      </c>
      <c r="E42" s="132"/>
      <c r="F42" s="126"/>
      <c r="G42" s="132"/>
      <c r="H42" s="126"/>
      <c r="I42" s="132"/>
      <c r="J42" s="126"/>
      <c r="K42" s="101">
        <f t="shared" si="5"/>
        <v>365</v>
      </c>
      <c r="L42" s="101">
        <f t="shared" si="6"/>
        <v>676</v>
      </c>
      <c r="M42" s="48"/>
      <c r="N42" s="48"/>
      <c r="O42" s="48">
        <v>365</v>
      </c>
      <c r="P42" s="48">
        <v>676</v>
      </c>
      <c r="Q42" s="101">
        <f t="shared" si="7"/>
        <v>261</v>
      </c>
      <c r="R42" s="101">
        <f t="shared" si="8"/>
        <v>676</v>
      </c>
      <c r="S42" s="48"/>
      <c r="T42" s="48"/>
      <c r="U42" s="48">
        <v>261</v>
      </c>
      <c r="V42" s="48">
        <v>676</v>
      </c>
      <c r="W42" s="101">
        <f t="shared" si="9"/>
        <v>0</v>
      </c>
      <c r="X42" s="101">
        <f t="shared" si="10"/>
        <v>0</v>
      </c>
      <c r="Y42" s="48"/>
      <c r="Z42" s="126"/>
      <c r="AA42" s="48"/>
      <c r="AB42" s="126"/>
      <c r="AC42" s="101">
        <f t="shared" si="11"/>
        <v>0</v>
      </c>
      <c r="AD42" s="101">
        <f t="shared" si="12"/>
        <v>0</v>
      </c>
      <c r="AE42" s="48"/>
      <c r="AF42" s="126"/>
      <c r="AG42" s="48"/>
      <c r="AH42" s="126"/>
      <c r="AI42" s="101">
        <f t="shared" si="24"/>
        <v>261</v>
      </c>
      <c r="AJ42" s="101">
        <f t="shared" si="24"/>
        <v>676</v>
      </c>
      <c r="AK42" s="101">
        <f t="shared" si="24"/>
        <v>0</v>
      </c>
      <c r="AL42" s="101">
        <f t="shared" si="24"/>
        <v>0</v>
      </c>
      <c r="AM42" s="101">
        <f t="shared" si="24"/>
        <v>261</v>
      </c>
      <c r="AN42" s="101">
        <f t="shared" si="24"/>
        <v>676</v>
      </c>
      <c r="AO42" s="65">
        <f t="shared" si="13"/>
        <v>71.506849315068493</v>
      </c>
      <c r="AP42" s="65">
        <f t="shared" si="14"/>
        <v>100</v>
      </c>
      <c r="AQ42" s="65"/>
      <c r="AR42" s="123"/>
      <c r="AS42" s="123">
        <f t="shared" si="25"/>
        <v>71.506849315068493</v>
      </c>
      <c r="AT42" s="123">
        <f t="shared" si="25"/>
        <v>100</v>
      </c>
    </row>
    <row r="43" spans="1:46" ht="30" x14ac:dyDescent="0.25">
      <c r="A43" s="43">
        <f t="shared" si="23"/>
        <v>20</v>
      </c>
      <c r="B43" s="184" t="s">
        <v>212</v>
      </c>
      <c r="C43" s="101">
        <f t="shared" si="3"/>
        <v>0</v>
      </c>
      <c r="D43" s="101">
        <f t="shared" si="4"/>
        <v>0</v>
      </c>
      <c r="E43" s="132"/>
      <c r="F43" s="126"/>
      <c r="G43" s="132"/>
      <c r="H43" s="126"/>
      <c r="I43" s="132"/>
      <c r="J43" s="126"/>
      <c r="K43" s="101">
        <f t="shared" si="5"/>
        <v>3662</v>
      </c>
      <c r="L43" s="101">
        <f t="shared" si="6"/>
        <v>1379</v>
      </c>
      <c r="M43" s="48">
        <v>3171</v>
      </c>
      <c r="N43" s="48">
        <v>1084</v>
      </c>
      <c r="O43" s="48">
        <v>491</v>
      </c>
      <c r="P43" s="48">
        <v>295</v>
      </c>
      <c r="Q43" s="101">
        <f t="shared" si="7"/>
        <v>3662</v>
      </c>
      <c r="R43" s="101">
        <f t="shared" si="8"/>
        <v>1379</v>
      </c>
      <c r="S43" s="48">
        <v>3171</v>
      </c>
      <c r="T43" s="48">
        <v>1084</v>
      </c>
      <c r="U43" s="48">
        <v>491</v>
      </c>
      <c r="V43" s="48">
        <v>295</v>
      </c>
      <c r="W43" s="101">
        <f t="shared" si="9"/>
        <v>1706</v>
      </c>
      <c r="X43" s="101">
        <f t="shared" si="10"/>
        <v>638</v>
      </c>
      <c r="Y43" s="48">
        <v>1430</v>
      </c>
      <c r="Z43" s="48">
        <v>489</v>
      </c>
      <c r="AA43" s="48">
        <v>276</v>
      </c>
      <c r="AB43" s="48">
        <v>149</v>
      </c>
      <c r="AC43" s="101">
        <f t="shared" si="11"/>
        <v>1093</v>
      </c>
      <c r="AD43" s="101">
        <f t="shared" si="12"/>
        <v>277</v>
      </c>
      <c r="AE43" s="48">
        <v>1069</v>
      </c>
      <c r="AF43" s="48">
        <v>263</v>
      </c>
      <c r="AG43" s="48">
        <v>24</v>
      </c>
      <c r="AH43" s="48">
        <v>14</v>
      </c>
      <c r="AI43" s="101">
        <f t="shared" si="24"/>
        <v>6461</v>
      </c>
      <c r="AJ43" s="101">
        <f t="shared" si="24"/>
        <v>2294</v>
      </c>
      <c r="AK43" s="101">
        <f t="shared" si="24"/>
        <v>5670</v>
      </c>
      <c r="AL43" s="101">
        <f t="shared" si="24"/>
        <v>1836</v>
      </c>
      <c r="AM43" s="101">
        <f t="shared" si="24"/>
        <v>791</v>
      </c>
      <c r="AN43" s="101">
        <f t="shared" si="24"/>
        <v>458</v>
      </c>
      <c r="AO43" s="65"/>
      <c r="AP43" s="65"/>
      <c r="AQ43" s="65"/>
      <c r="AR43" s="123"/>
      <c r="AS43" s="123"/>
      <c r="AT43" s="123"/>
    </row>
    <row r="44" spans="1:46" ht="30" x14ac:dyDescent="0.25">
      <c r="A44" s="43">
        <f t="shared" si="23"/>
        <v>21</v>
      </c>
      <c r="B44" s="184" t="s">
        <v>213</v>
      </c>
      <c r="C44" s="101">
        <f t="shared" si="3"/>
        <v>0</v>
      </c>
      <c r="D44" s="101">
        <f t="shared" si="4"/>
        <v>0</v>
      </c>
      <c r="E44" s="132"/>
      <c r="F44" s="126"/>
      <c r="G44" s="132"/>
      <c r="H44" s="126"/>
      <c r="I44" s="132"/>
      <c r="J44" s="126"/>
      <c r="K44" s="101">
        <f t="shared" si="5"/>
        <v>86</v>
      </c>
      <c r="L44" s="101">
        <f t="shared" si="6"/>
        <v>180</v>
      </c>
      <c r="M44" s="48"/>
      <c r="N44" s="126"/>
      <c r="O44" s="48">
        <v>86</v>
      </c>
      <c r="P44" s="126">
        <v>180</v>
      </c>
      <c r="Q44" s="101">
        <f t="shared" si="7"/>
        <v>21</v>
      </c>
      <c r="R44" s="101">
        <f t="shared" si="8"/>
        <v>65</v>
      </c>
      <c r="S44" s="48"/>
      <c r="T44" s="126"/>
      <c r="U44" s="48">
        <v>21</v>
      </c>
      <c r="V44" s="126">
        <v>65</v>
      </c>
      <c r="W44" s="101">
        <f t="shared" si="9"/>
        <v>10</v>
      </c>
      <c r="X44" s="101">
        <f t="shared" si="10"/>
        <v>0</v>
      </c>
      <c r="Y44" s="48"/>
      <c r="Z44" s="126"/>
      <c r="AA44" s="48">
        <v>10</v>
      </c>
      <c r="AB44" s="126"/>
      <c r="AC44" s="101">
        <f t="shared" si="11"/>
        <v>3</v>
      </c>
      <c r="AD44" s="101">
        <f t="shared" si="12"/>
        <v>0</v>
      </c>
      <c r="AE44" s="48"/>
      <c r="AF44" s="126"/>
      <c r="AG44" s="48">
        <v>3</v>
      </c>
      <c r="AH44" s="126"/>
      <c r="AI44" s="101">
        <f t="shared" si="24"/>
        <v>34</v>
      </c>
      <c r="AJ44" s="101">
        <f t="shared" si="24"/>
        <v>65</v>
      </c>
      <c r="AK44" s="101">
        <f t="shared" si="24"/>
        <v>0</v>
      </c>
      <c r="AL44" s="101">
        <f t="shared" si="24"/>
        <v>0</v>
      </c>
      <c r="AM44" s="101">
        <f t="shared" si="24"/>
        <v>34</v>
      </c>
      <c r="AN44" s="101">
        <f t="shared" si="24"/>
        <v>65</v>
      </c>
      <c r="AO44" s="65">
        <f t="shared" si="13"/>
        <v>39.534883720930232</v>
      </c>
      <c r="AP44" s="65">
        <f t="shared" si="14"/>
        <v>36.111111111111114</v>
      </c>
      <c r="AQ44" s="65"/>
      <c r="AR44" s="123"/>
      <c r="AS44" s="123">
        <f t="shared" si="25"/>
        <v>39.534883720930232</v>
      </c>
      <c r="AT44" s="123">
        <f t="shared" si="25"/>
        <v>36.111111111111114</v>
      </c>
    </row>
    <row r="45" spans="1:46" x14ac:dyDescent="0.25">
      <c r="A45" s="43">
        <f t="shared" si="23"/>
        <v>22</v>
      </c>
      <c r="B45" s="185" t="s">
        <v>214</v>
      </c>
      <c r="C45" s="101">
        <f t="shared" si="3"/>
        <v>27882</v>
      </c>
      <c r="D45" s="101">
        <f t="shared" si="4"/>
        <v>27195</v>
      </c>
      <c r="E45" s="46">
        <v>5886</v>
      </c>
      <c r="F45" s="46">
        <v>5849</v>
      </c>
      <c r="G45" s="46">
        <v>863</v>
      </c>
      <c r="H45" s="46">
        <v>801</v>
      </c>
      <c r="I45" s="46">
        <v>21133</v>
      </c>
      <c r="J45" s="48">
        <v>20545</v>
      </c>
      <c r="K45" s="101">
        <v>10672</v>
      </c>
      <c r="L45" s="101">
        <f>N45+P45</f>
        <v>11648</v>
      </c>
      <c r="M45" s="48">
        <v>4903</v>
      </c>
      <c r="N45" s="48">
        <v>5865</v>
      </c>
      <c r="O45" s="48">
        <v>5769</v>
      </c>
      <c r="P45" s="48">
        <v>5783</v>
      </c>
      <c r="Q45" s="101">
        <v>2250</v>
      </c>
      <c r="R45" s="101">
        <f>T45+V45</f>
        <v>3636</v>
      </c>
      <c r="S45" s="48">
        <v>788</v>
      </c>
      <c r="T45" s="48">
        <v>1422</v>
      </c>
      <c r="U45" s="48">
        <v>1462</v>
      </c>
      <c r="V45" s="48">
        <v>2214</v>
      </c>
      <c r="W45" s="101">
        <v>3032</v>
      </c>
      <c r="X45" s="101">
        <f>Z45+AB45</f>
        <v>3903</v>
      </c>
      <c r="Y45" s="48">
        <v>2024</v>
      </c>
      <c r="Z45" s="48">
        <v>2166</v>
      </c>
      <c r="AA45" s="48">
        <v>1008</v>
      </c>
      <c r="AB45" s="48">
        <v>1737</v>
      </c>
      <c r="AC45" s="101">
        <v>1851</v>
      </c>
      <c r="AD45" s="101">
        <f>AF45+AH45</f>
        <v>1994</v>
      </c>
      <c r="AE45" s="48">
        <v>1823</v>
      </c>
      <c r="AF45" s="48">
        <v>1959</v>
      </c>
      <c r="AG45" s="48">
        <v>28</v>
      </c>
      <c r="AH45" s="48">
        <v>35</v>
      </c>
      <c r="AI45" s="101">
        <f t="shared" si="24"/>
        <v>7133</v>
      </c>
      <c r="AJ45" s="101">
        <v>9533</v>
      </c>
      <c r="AK45" s="101">
        <f t="shared" si="24"/>
        <v>4635</v>
      </c>
      <c r="AL45" s="101">
        <v>5547</v>
      </c>
      <c r="AM45" s="101">
        <f t="shared" si="24"/>
        <v>2498</v>
      </c>
      <c r="AN45" s="101">
        <v>3986</v>
      </c>
      <c r="AO45" s="65">
        <f>(AC45+W45+Q45)*100/K45</f>
        <v>66.838455772113946</v>
      </c>
      <c r="AP45" s="65">
        <v>81.84</v>
      </c>
      <c r="AQ45" s="65">
        <f>(AE45+Y45+S45)*100/M45</f>
        <v>94.53395880073424</v>
      </c>
      <c r="AR45" s="123">
        <v>94.57</v>
      </c>
      <c r="AS45" s="123">
        <f t="shared" si="25"/>
        <v>43.300398682613974</v>
      </c>
      <c r="AT45" s="123">
        <v>68.92</v>
      </c>
    </row>
    <row r="46" spans="1:46" x14ac:dyDescent="0.25">
      <c r="A46" s="43">
        <f t="shared" si="23"/>
        <v>23</v>
      </c>
      <c r="B46" s="185" t="s">
        <v>215</v>
      </c>
      <c r="C46" s="101">
        <f t="shared" si="3"/>
        <v>37300</v>
      </c>
      <c r="D46" s="101">
        <f t="shared" si="4"/>
        <v>38728</v>
      </c>
      <c r="E46" s="224">
        <v>8146</v>
      </c>
      <c r="F46" s="224">
        <v>8595</v>
      </c>
      <c r="G46" s="224">
        <v>1308</v>
      </c>
      <c r="H46" s="224">
        <v>1383</v>
      </c>
      <c r="I46" s="224">
        <v>27846</v>
      </c>
      <c r="J46" s="162">
        <v>28750</v>
      </c>
      <c r="K46" s="225">
        <v>14127</v>
      </c>
      <c r="L46" s="225">
        <v>15080</v>
      </c>
      <c r="M46" s="162">
        <v>11293</v>
      </c>
      <c r="N46" s="162">
        <v>9636</v>
      </c>
      <c r="O46" s="162">
        <v>2834</v>
      </c>
      <c r="P46" s="162">
        <v>5444</v>
      </c>
      <c r="Q46" s="225">
        <v>1863</v>
      </c>
      <c r="R46" s="225">
        <v>2885</v>
      </c>
      <c r="S46" s="48">
        <v>745</v>
      </c>
      <c r="T46" s="162">
        <v>1148</v>
      </c>
      <c r="U46" s="162">
        <v>1118</v>
      </c>
      <c r="V46" s="162">
        <v>1737</v>
      </c>
      <c r="W46" s="225">
        <v>4246</v>
      </c>
      <c r="X46" s="101">
        <f>Z46+AB46</f>
        <v>5148</v>
      </c>
      <c r="Y46" s="162">
        <v>2563</v>
      </c>
      <c r="Z46" s="162">
        <v>3159</v>
      </c>
      <c r="AA46" s="162">
        <v>1183</v>
      </c>
      <c r="AB46" s="162">
        <v>1989</v>
      </c>
      <c r="AC46" s="101">
        <v>705</v>
      </c>
      <c r="AD46" s="101">
        <f>AF46+AH46</f>
        <v>1557</v>
      </c>
      <c r="AE46" s="48">
        <v>513</v>
      </c>
      <c r="AF46" s="162">
        <v>1371</v>
      </c>
      <c r="AG46" s="48">
        <v>192</v>
      </c>
      <c r="AH46" s="48">
        <v>186</v>
      </c>
      <c r="AI46" s="101">
        <f t="shared" si="24"/>
        <v>6814</v>
      </c>
      <c r="AJ46" s="101">
        <f t="shared" si="24"/>
        <v>9590</v>
      </c>
      <c r="AK46" s="101">
        <f t="shared" si="24"/>
        <v>3821</v>
      </c>
      <c r="AL46" s="101">
        <f t="shared" si="24"/>
        <v>5678</v>
      </c>
      <c r="AM46" s="101">
        <f t="shared" si="24"/>
        <v>2493</v>
      </c>
      <c r="AN46" s="101">
        <f t="shared" si="24"/>
        <v>3912</v>
      </c>
      <c r="AO46" s="65">
        <f>(AC46+W46+Q46)*100/K46</f>
        <v>48.233878388900685</v>
      </c>
      <c r="AP46" s="65">
        <f>(AD46+X46+R46)*100/L46</f>
        <v>63.594164456233422</v>
      </c>
      <c r="AQ46" s="65">
        <f>(AE46+Y46+S46)*100/M46</f>
        <v>33.835119100327638</v>
      </c>
      <c r="AR46" s="123">
        <f t="shared" si="25"/>
        <v>58.924865089248648</v>
      </c>
      <c r="AS46" s="123">
        <f t="shared" si="25"/>
        <v>87.967537050105861</v>
      </c>
      <c r="AT46" s="123">
        <f t="shared" si="25"/>
        <v>71.858927259368116</v>
      </c>
    </row>
    <row r="47" spans="1:46" x14ac:dyDescent="0.25">
      <c r="A47" s="43">
        <f t="shared" si="23"/>
        <v>24</v>
      </c>
      <c r="B47" s="185" t="s">
        <v>216</v>
      </c>
      <c r="C47" s="101">
        <f t="shared" si="3"/>
        <v>12816</v>
      </c>
      <c r="D47" s="101">
        <f t="shared" si="4"/>
        <v>12013</v>
      </c>
      <c r="E47" s="46">
        <v>3126</v>
      </c>
      <c r="F47" s="46">
        <v>3180</v>
      </c>
      <c r="G47" s="46">
        <v>418</v>
      </c>
      <c r="H47" s="46">
        <v>509</v>
      </c>
      <c r="I47" s="46">
        <v>9272</v>
      </c>
      <c r="J47" s="48">
        <v>8324</v>
      </c>
      <c r="K47" s="101">
        <f>M47+O47</f>
        <v>3201</v>
      </c>
      <c r="L47" s="101">
        <f>N47+P47</f>
        <v>2389</v>
      </c>
      <c r="M47" s="48">
        <v>1193</v>
      </c>
      <c r="N47" s="48">
        <v>1145</v>
      </c>
      <c r="O47" s="48">
        <v>2008</v>
      </c>
      <c r="P47" s="48">
        <v>1244</v>
      </c>
      <c r="Q47" s="101">
        <f>S47+U47</f>
        <v>1306</v>
      </c>
      <c r="R47" s="101">
        <f>T47+V47</f>
        <v>1313</v>
      </c>
      <c r="S47" s="48">
        <v>343</v>
      </c>
      <c r="T47" s="48">
        <v>526</v>
      </c>
      <c r="U47" s="48">
        <v>963</v>
      </c>
      <c r="V47" s="48">
        <v>787</v>
      </c>
      <c r="W47" s="101">
        <f>Y47+AA47</f>
        <v>464</v>
      </c>
      <c r="X47" s="101">
        <f>Z47+AB47</f>
        <v>370</v>
      </c>
      <c r="Y47" s="48">
        <v>151</v>
      </c>
      <c r="Z47" s="48">
        <v>97</v>
      </c>
      <c r="AA47" s="48">
        <v>313</v>
      </c>
      <c r="AB47" s="48">
        <v>273</v>
      </c>
      <c r="AC47" s="101">
        <f>AE47+AG47</f>
        <v>420</v>
      </c>
      <c r="AD47" s="101">
        <f>AF47+AH47</f>
        <v>347</v>
      </c>
      <c r="AE47" s="48">
        <v>411</v>
      </c>
      <c r="AF47" s="48">
        <v>337</v>
      </c>
      <c r="AG47" s="48">
        <v>9</v>
      </c>
      <c r="AH47" s="48">
        <v>10</v>
      </c>
      <c r="AI47" s="101">
        <f t="shared" si="24"/>
        <v>2190</v>
      </c>
      <c r="AJ47" s="101">
        <f t="shared" si="24"/>
        <v>2030</v>
      </c>
      <c r="AK47" s="101">
        <f t="shared" si="24"/>
        <v>905</v>
      </c>
      <c r="AL47" s="101">
        <f t="shared" si="24"/>
        <v>960</v>
      </c>
      <c r="AM47" s="101">
        <f t="shared" si="24"/>
        <v>1285</v>
      </c>
      <c r="AN47" s="101">
        <f t="shared" si="24"/>
        <v>1070</v>
      </c>
      <c r="AO47" s="65">
        <f>(AC47+W47+Q47)*100/K47</f>
        <v>68.416119962511715</v>
      </c>
      <c r="AP47" s="65">
        <f>(AD47+X47+R47)*100/L47</f>
        <v>84.972791963164511</v>
      </c>
      <c r="AQ47" s="65">
        <f>(AE47+Y47+S47)*100/M47</f>
        <v>75.859178541492042</v>
      </c>
      <c r="AR47" s="123">
        <f t="shared" si="25"/>
        <v>83.842794759825324</v>
      </c>
      <c r="AS47" s="123">
        <f t="shared" si="25"/>
        <v>63.994023904382473</v>
      </c>
      <c r="AT47" s="123">
        <f t="shared" si="25"/>
        <v>86.012861736334401</v>
      </c>
    </row>
    <row r="48" spans="1:46" x14ac:dyDescent="0.25">
      <c r="A48" s="43">
        <f t="shared" si="23"/>
        <v>25</v>
      </c>
      <c r="B48" s="185" t="s">
        <v>217</v>
      </c>
      <c r="C48" s="101">
        <v>9936</v>
      </c>
      <c r="D48" s="101">
        <v>6318</v>
      </c>
      <c r="E48" s="46">
        <v>1151</v>
      </c>
      <c r="F48" s="46">
        <v>1098</v>
      </c>
      <c r="G48" s="46">
        <v>276</v>
      </c>
      <c r="H48" s="46">
        <v>276</v>
      </c>
      <c r="I48" s="46">
        <v>8509</v>
      </c>
      <c r="J48" s="48">
        <v>4944</v>
      </c>
      <c r="K48" s="101">
        <v>2336</v>
      </c>
      <c r="L48" s="101">
        <v>2533</v>
      </c>
      <c r="M48" s="48">
        <v>1091</v>
      </c>
      <c r="N48" s="48">
        <v>1236</v>
      </c>
      <c r="O48" s="48">
        <v>1245</v>
      </c>
      <c r="P48" s="48">
        <v>1297</v>
      </c>
      <c r="Q48" s="101">
        <v>783</v>
      </c>
      <c r="R48" s="101">
        <v>1124</v>
      </c>
      <c r="S48" s="48">
        <v>176</v>
      </c>
      <c r="T48" s="48">
        <v>343</v>
      </c>
      <c r="U48" s="48">
        <v>607</v>
      </c>
      <c r="V48" s="48">
        <v>781</v>
      </c>
      <c r="W48" s="101">
        <v>369</v>
      </c>
      <c r="X48" s="101">
        <v>472</v>
      </c>
      <c r="Y48" s="48">
        <v>129</v>
      </c>
      <c r="Z48" s="48">
        <v>149</v>
      </c>
      <c r="AA48" s="48">
        <v>240</v>
      </c>
      <c r="AB48" s="48">
        <v>323</v>
      </c>
      <c r="AC48" s="101">
        <v>65</v>
      </c>
      <c r="AD48" s="101">
        <f>AF48+AH48</f>
        <v>60</v>
      </c>
      <c r="AE48" s="48">
        <v>65</v>
      </c>
      <c r="AF48" s="48">
        <v>60</v>
      </c>
      <c r="AG48" s="48"/>
      <c r="AH48" s="48"/>
      <c r="AI48" s="101">
        <f t="shared" si="24"/>
        <v>1217</v>
      </c>
      <c r="AJ48" s="101">
        <f t="shared" si="24"/>
        <v>1656</v>
      </c>
      <c r="AK48" s="101">
        <f t="shared" si="24"/>
        <v>370</v>
      </c>
      <c r="AL48" s="101">
        <f t="shared" si="24"/>
        <v>552</v>
      </c>
      <c r="AM48" s="101">
        <f t="shared" si="24"/>
        <v>847</v>
      </c>
      <c r="AN48" s="101">
        <f t="shared" si="24"/>
        <v>1104</v>
      </c>
      <c r="AO48" s="65">
        <f>(AC48+W48+Q48)*100/K48</f>
        <v>52.097602739726028</v>
      </c>
      <c r="AP48" s="65">
        <f>(AD48+X48+R48)*100/L48</f>
        <v>65.377023292538496</v>
      </c>
      <c r="AQ48" s="65">
        <f>(AE48+Y48+S48)*100/M48</f>
        <v>33.913840513290559</v>
      </c>
      <c r="AR48" s="123">
        <f t="shared" si="25"/>
        <v>44.660194174757279</v>
      </c>
      <c r="AS48" s="123">
        <f t="shared" si="25"/>
        <v>68.032128514056225</v>
      </c>
      <c r="AT48" s="123">
        <f t="shared" si="25"/>
        <v>85.119506553585197</v>
      </c>
    </row>
    <row r="49" spans="1:46" x14ac:dyDescent="0.25">
      <c r="A49" s="43">
        <f t="shared" si="23"/>
        <v>26</v>
      </c>
      <c r="B49" s="185" t="s">
        <v>218</v>
      </c>
      <c r="C49" s="101">
        <f t="shared" si="3"/>
        <v>2549</v>
      </c>
      <c r="D49" s="101">
        <f t="shared" si="4"/>
        <v>2553</v>
      </c>
      <c r="E49" s="46">
        <v>645</v>
      </c>
      <c r="F49" s="46">
        <v>621</v>
      </c>
      <c r="G49" s="46">
        <v>114</v>
      </c>
      <c r="H49" s="46">
        <v>124</v>
      </c>
      <c r="I49" s="46">
        <v>1790</v>
      </c>
      <c r="J49" s="48">
        <v>1808</v>
      </c>
      <c r="K49" s="101">
        <f>M49+O49</f>
        <v>458</v>
      </c>
      <c r="L49" s="101">
        <f>N49+P49</f>
        <v>539</v>
      </c>
      <c r="M49" s="48">
        <v>170</v>
      </c>
      <c r="N49" s="48">
        <v>248</v>
      </c>
      <c r="O49" s="48">
        <v>288</v>
      </c>
      <c r="P49" s="48">
        <v>291</v>
      </c>
      <c r="Q49" s="101">
        <f>S49+U49</f>
        <v>49</v>
      </c>
      <c r="R49" s="101">
        <f>T49+V49</f>
        <v>159</v>
      </c>
      <c r="S49" s="48">
        <v>30</v>
      </c>
      <c r="T49" s="48">
        <v>128</v>
      </c>
      <c r="U49" s="48">
        <v>19</v>
      </c>
      <c r="V49" s="48">
        <v>31</v>
      </c>
      <c r="W49" s="101">
        <f>Y49+AA49</f>
        <v>125</v>
      </c>
      <c r="X49" s="101">
        <f>Z49+AB49</f>
        <v>53</v>
      </c>
      <c r="Y49" s="48">
        <v>62</v>
      </c>
      <c r="Z49" s="48">
        <v>53</v>
      </c>
      <c r="AA49" s="48">
        <v>63</v>
      </c>
      <c r="AB49" s="48"/>
      <c r="AC49" s="101">
        <f>AE49+AG49</f>
        <v>4</v>
      </c>
      <c r="AD49" s="101">
        <f>AF49+AH49</f>
        <v>5</v>
      </c>
      <c r="AE49" s="48">
        <v>4</v>
      </c>
      <c r="AF49" s="48">
        <v>5</v>
      </c>
      <c r="AG49" s="48"/>
      <c r="AH49" s="48"/>
      <c r="AI49" s="101">
        <f t="shared" si="24"/>
        <v>178</v>
      </c>
      <c r="AJ49" s="101">
        <f t="shared" si="24"/>
        <v>217</v>
      </c>
      <c r="AK49" s="101">
        <f t="shared" si="24"/>
        <v>96</v>
      </c>
      <c r="AL49" s="101">
        <f t="shared" si="24"/>
        <v>186</v>
      </c>
      <c r="AM49" s="101">
        <f t="shared" si="24"/>
        <v>82</v>
      </c>
      <c r="AN49" s="101">
        <f t="shared" si="24"/>
        <v>31</v>
      </c>
      <c r="AO49" s="65">
        <v>38.86</v>
      </c>
      <c r="AP49" s="65">
        <f>(AD49+X49+R49)*100/L49</f>
        <v>40.259740259740262</v>
      </c>
      <c r="AQ49" s="65">
        <v>56.47</v>
      </c>
      <c r="AR49" s="123">
        <f>AR51*100/N49</f>
        <v>21.90093941050748</v>
      </c>
      <c r="AS49" s="123">
        <v>28.47</v>
      </c>
      <c r="AT49" s="123">
        <f>V49*100/P49</f>
        <v>10.652920962199312</v>
      </c>
    </row>
    <row r="50" spans="1:46" ht="30" x14ac:dyDescent="0.25">
      <c r="A50" s="43">
        <f t="shared" si="23"/>
        <v>27</v>
      </c>
      <c r="B50" s="184" t="s">
        <v>219</v>
      </c>
      <c r="C50" s="101">
        <f>E50+G50+I50</f>
        <v>11195</v>
      </c>
      <c r="D50" s="101">
        <f t="shared" si="4"/>
        <v>11058</v>
      </c>
      <c r="E50" s="46">
        <v>2007</v>
      </c>
      <c r="F50" s="46">
        <v>1988</v>
      </c>
      <c r="G50" s="46">
        <v>544</v>
      </c>
      <c r="H50" s="46">
        <v>497</v>
      </c>
      <c r="I50" s="46">
        <v>8644</v>
      </c>
      <c r="J50" s="48">
        <v>8573</v>
      </c>
      <c r="K50" s="101">
        <f t="shared" si="5"/>
        <v>4016</v>
      </c>
      <c r="L50" s="101">
        <f t="shared" si="6"/>
        <v>4257</v>
      </c>
      <c r="M50" s="48">
        <v>1179</v>
      </c>
      <c r="N50" s="48">
        <v>1565</v>
      </c>
      <c r="O50" s="48">
        <v>2837</v>
      </c>
      <c r="P50" s="48">
        <v>2692</v>
      </c>
      <c r="Q50" s="101">
        <f t="shared" si="7"/>
        <v>924</v>
      </c>
      <c r="R50" s="101">
        <f t="shared" si="8"/>
        <v>991</v>
      </c>
      <c r="S50" s="48">
        <v>173</v>
      </c>
      <c r="T50" s="48">
        <v>274</v>
      </c>
      <c r="U50" s="48">
        <v>751</v>
      </c>
      <c r="V50" s="48">
        <v>717</v>
      </c>
      <c r="W50" s="101">
        <f t="shared" si="9"/>
        <v>1397</v>
      </c>
      <c r="X50" s="101">
        <f t="shared" si="10"/>
        <v>1296</v>
      </c>
      <c r="Y50" s="48">
        <v>579</v>
      </c>
      <c r="Z50" s="48">
        <v>558</v>
      </c>
      <c r="AA50" s="48">
        <v>818</v>
      </c>
      <c r="AB50" s="48">
        <v>738</v>
      </c>
      <c r="AC50" s="101">
        <f t="shared" si="11"/>
        <v>248</v>
      </c>
      <c r="AD50" s="101">
        <f t="shared" si="12"/>
        <v>337</v>
      </c>
      <c r="AE50" s="48">
        <v>219</v>
      </c>
      <c r="AF50" s="48">
        <v>312</v>
      </c>
      <c r="AG50" s="48">
        <v>29</v>
      </c>
      <c r="AH50" s="48">
        <v>25</v>
      </c>
      <c r="AI50" s="101">
        <f t="shared" si="24"/>
        <v>2569</v>
      </c>
      <c r="AJ50" s="101">
        <f t="shared" si="24"/>
        <v>2624</v>
      </c>
      <c r="AK50" s="101">
        <f t="shared" si="24"/>
        <v>971</v>
      </c>
      <c r="AL50" s="101">
        <f t="shared" si="24"/>
        <v>1144</v>
      </c>
      <c r="AM50" s="101">
        <f t="shared" si="24"/>
        <v>1598</v>
      </c>
      <c r="AN50" s="101">
        <f t="shared" si="24"/>
        <v>1480</v>
      </c>
      <c r="AO50" s="65">
        <f t="shared" si="13"/>
        <v>63.969123505976093</v>
      </c>
      <c r="AP50" s="65">
        <f t="shared" si="14"/>
        <v>61.639652337326758</v>
      </c>
      <c r="AQ50" s="65">
        <f t="shared" si="15"/>
        <v>82.357930449533498</v>
      </c>
      <c r="AR50" s="123">
        <f t="shared" si="25"/>
        <v>73.099041533546327</v>
      </c>
      <c r="AS50" s="123">
        <f t="shared" si="25"/>
        <v>56.327106097990836</v>
      </c>
      <c r="AT50" s="123">
        <f t="shared" si="25"/>
        <v>54.977711738484395</v>
      </c>
    </row>
    <row r="51" spans="1:46" x14ac:dyDescent="0.25">
      <c r="A51" s="43">
        <f t="shared" si="23"/>
        <v>28</v>
      </c>
      <c r="B51" s="185" t="s">
        <v>220</v>
      </c>
      <c r="C51" s="101">
        <f t="shared" si="3"/>
        <v>4376</v>
      </c>
      <c r="D51" s="101">
        <f t="shared" si="4"/>
        <v>4332</v>
      </c>
      <c r="E51" s="46">
        <v>829</v>
      </c>
      <c r="F51" s="46">
        <v>771</v>
      </c>
      <c r="G51" s="46">
        <v>169</v>
      </c>
      <c r="H51" s="46">
        <v>153</v>
      </c>
      <c r="I51" s="46">
        <v>3378</v>
      </c>
      <c r="J51" s="48">
        <v>3408</v>
      </c>
      <c r="K51" s="101">
        <f t="shared" si="5"/>
        <v>1863</v>
      </c>
      <c r="L51" s="101">
        <f t="shared" si="6"/>
        <v>2392</v>
      </c>
      <c r="M51" s="48">
        <v>896</v>
      </c>
      <c r="N51" s="48">
        <v>1298</v>
      </c>
      <c r="O51" s="48">
        <v>967</v>
      </c>
      <c r="P51" s="48">
        <v>1094</v>
      </c>
      <c r="Q51" s="101">
        <f t="shared" si="7"/>
        <v>792</v>
      </c>
      <c r="R51" s="101">
        <f t="shared" si="8"/>
        <v>616</v>
      </c>
      <c r="S51" s="48">
        <v>318</v>
      </c>
      <c r="T51" s="48">
        <v>358</v>
      </c>
      <c r="U51" s="48">
        <v>474</v>
      </c>
      <c r="V51" s="48">
        <v>258</v>
      </c>
      <c r="W51" s="101">
        <f t="shared" si="9"/>
        <v>205</v>
      </c>
      <c r="X51" s="101">
        <f t="shared" si="10"/>
        <v>235</v>
      </c>
      <c r="Y51" s="48">
        <v>75</v>
      </c>
      <c r="Z51" s="48">
        <v>110</v>
      </c>
      <c r="AA51" s="48">
        <v>130</v>
      </c>
      <c r="AB51" s="48">
        <v>125</v>
      </c>
      <c r="AC51" s="101">
        <f t="shared" si="11"/>
        <v>140</v>
      </c>
      <c r="AD51" s="101">
        <f t="shared" si="12"/>
        <v>312</v>
      </c>
      <c r="AE51" s="48">
        <v>60</v>
      </c>
      <c r="AF51" s="48">
        <v>237</v>
      </c>
      <c r="AG51" s="48">
        <v>80</v>
      </c>
      <c r="AH51" s="48">
        <v>75</v>
      </c>
      <c r="AI51" s="101">
        <f t="shared" si="24"/>
        <v>1137</v>
      </c>
      <c r="AJ51" s="101">
        <f t="shared" si="24"/>
        <v>1163</v>
      </c>
      <c r="AK51" s="101">
        <f t="shared" si="24"/>
        <v>453</v>
      </c>
      <c r="AL51" s="101">
        <f t="shared" si="24"/>
        <v>705</v>
      </c>
      <c r="AM51" s="101">
        <f t="shared" si="24"/>
        <v>684</v>
      </c>
      <c r="AN51" s="101">
        <f t="shared" si="24"/>
        <v>458</v>
      </c>
      <c r="AO51" s="65">
        <f t="shared" si="13"/>
        <v>61.030595813204506</v>
      </c>
      <c r="AP51" s="65">
        <f t="shared" si="14"/>
        <v>48.620401337792643</v>
      </c>
      <c r="AQ51" s="65">
        <f t="shared" si="15"/>
        <v>50.558035714285715</v>
      </c>
      <c r="AR51" s="123">
        <f t="shared" si="25"/>
        <v>54.314329738058554</v>
      </c>
      <c r="AS51" s="123">
        <f t="shared" si="25"/>
        <v>70.734229576008275</v>
      </c>
      <c r="AT51" s="123">
        <f t="shared" si="25"/>
        <v>41.864716636197443</v>
      </c>
    </row>
    <row r="52" spans="1:46" ht="30" x14ac:dyDescent="0.25">
      <c r="A52" s="43">
        <f t="shared" si="23"/>
        <v>29</v>
      </c>
      <c r="B52" s="184" t="s">
        <v>221</v>
      </c>
      <c r="C52" s="101">
        <f t="shared" si="3"/>
        <v>0</v>
      </c>
      <c r="D52" s="101">
        <f t="shared" si="4"/>
        <v>0</v>
      </c>
      <c r="E52" s="132"/>
      <c r="F52" s="126"/>
      <c r="G52" s="132"/>
      <c r="H52" s="126"/>
      <c r="I52" s="132"/>
      <c r="J52" s="126"/>
      <c r="K52" s="101">
        <f t="shared" si="5"/>
        <v>124</v>
      </c>
      <c r="L52" s="101">
        <f t="shared" si="6"/>
        <v>121</v>
      </c>
      <c r="M52" s="48"/>
      <c r="N52" s="48"/>
      <c r="O52" s="48">
        <v>124</v>
      </c>
      <c r="P52" s="48">
        <v>121</v>
      </c>
      <c r="Q52" s="101">
        <f t="shared" si="7"/>
        <v>51</v>
      </c>
      <c r="R52" s="101">
        <f t="shared" si="8"/>
        <v>45</v>
      </c>
      <c r="S52" s="48"/>
      <c r="T52" s="48"/>
      <c r="U52" s="48">
        <v>51</v>
      </c>
      <c r="V52" s="48">
        <v>45</v>
      </c>
      <c r="W52" s="101">
        <f t="shared" si="9"/>
        <v>16</v>
      </c>
      <c r="X52" s="101">
        <f t="shared" si="10"/>
        <v>18</v>
      </c>
      <c r="Y52" s="48"/>
      <c r="Z52" s="48"/>
      <c r="AA52" s="48">
        <v>16</v>
      </c>
      <c r="AB52" s="48">
        <v>18</v>
      </c>
      <c r="AC52" s="101">
        <f t="shared" si="11"/>
        <v>0</v>
      </c>
      <c r="AD52" s="101">
        <f t="shared" si="12"/>
        <v>0</v>
      </c>
      <c r="AE52" s="48"/>
      <c r="AF52" s="126"/>
      <c r="AG52" s="48"/>
      <c r="AH52" s="126"/>
      <c r="AI52" s="101">
        <f t="shared" si="24"/>
        <v>67</v>
      </c>
      <c r="AJ52" s="101">
        <f t="shared" si="24"/>
        <v>63</v>
      </c>
      <c r="AK52" s="101">
        <f t="shared" si="24"/>
        <v>0</v>
      </c>
      <c r="AL52" s="101">
        <f t="shared" si="24"/>
        <v>0</v>
      </c>
      <c r="AM52" s="101">
        <f t="shared" si="24"/>
        <v>67</v>
      </c>
      <c r="AN52" s="101">
        <f t="shared" si="24"/>
        <v>63</v>
      </c>
      <c r="AO52" s="65">
        <f t="shared" si="13"/>
        <v>54.032258064516128</v>
      </c>
      <c r="AP52" s="65">
        <f t="shared" si="14"/>
        <v>52.066115702479337</v>
      </c>
      <c r="AQ52" s="65"/>
      <c r="AR52" s="123"/>
      <c r="AS52" s="123">
        <f t="shared" si="25"/>
        <v>54.032258064516128</v>
      </c>
      <c r="AT52" s="123">
        <f t="shared" si="25"/>
        <v>52.066115702479337</v>
      </c>
    </row>
    <row r="53" spans="1:46" ht="30" x14ac:dyDescent="0.25">
      <c r="A53" s="43">
        <f t="shared" si="23"/>
        <v>30</v>
      </c>
      <c r="B53" s="184" t="s">
        <v>222</v>
      </c>
      <c r="C53" s="101">
        <f t="shared" si="3"/>
        <v>401</v>
      </c>
      <c r="D53" s="101">
        <f t="shared" si="4"/>
        <v>0</v>
      </c>
      <c r="E53" s="46">
        <v>245</v>
      </c>
      <c r="F53" s="126"/>
      <c r="G53" s="46">
        <v>156</v>
      </c>
      <c r="H53" s="126"/>
      <c r="I53" s="132">
        <v>0</v>
      </c>
      <c r="J53" s="126"/>
      <c r="K53" s="101">
        <f t="shared" si="5"/>
        <v>34522</v>
      </c>
      <c r="L53" s="101">
        <f t="shared" si="6"/>
        <v>34222</v>
      </c>
      <c r="M53" s="46">
        <v>309</v>
      </c>
      <c r="N53" s="126">
        <v>211</v>
      </c>
      <c r="O53" s="46">
        <v>34213</v>
      </c>
      <c r="P53" s="126">
        <v>34011</v>
      </c>
      <c r="Q53" s="101">
        <f t="shared" si="7"/>
        <v>610</v>
      </c>
      <c r="R53" s="101">
        <f t="shared" si="8"/>
        <v>257</v>
      </c>
      <c r="S53" s="46">
        <v>199</v>
      </c>
      <c r="T53" s="126">
        <v>52</v>
      </c>
      <c r="U53" s="46">
        <v>411</v>
      </c>
      <c r="V53" s="126">
        <v>205</v>
      </c>
      <c r="W53" s="101">
        <f t="shared" si="9"/>
        <v>0</v>
      </c>
      <c r="X53" s="101">
        <f t="shared" si="10"/>
        <v>0</v>
      </c>
      <c r="Y53" s="46"/>
      <c r="Z53" s="126"/>
      <c r="AA53" s="46"/>
      <c r="AB53" s="126"/>
      <c r="AC53" s="101">
        <f t="shared" si="11"/>
        <v>0</v>
      </c>
      <c r="AD53" s="101">
        <f t="shared" si="12"/>
        <v>0</v>
      </c>
      <c r="AE53" s="46"/>
      <c r="AF53" s="126"/>
      <c r="AG53" s="46"/>
      <c r="AH53" s="126"/>
      <c r="AI53" s="101">
        <f t="shared" si="24"/>
        <v>610</v>
      </c>
      <c r="AJ53" s="101">
        <f t="shared" si="24"/>
        <v>257</v>
      </c>
      <c r="AK53" s="101">
        <f t="shared" si="24"/>
        <v>199</v>
      </c>
      <c r="AL53" s="101">
        <f t="shared" si="24"/>
        <v>52</v>
      </c>
      <c r="AM53" s="101">
        <f t="shared" si="24"/>
        <v>411</v>
      </c>
      <c r="AN53" s="101">
        <f t="shared" si="24"/>
        <v>205</v>
      </c>
      <c r="AO53" s="65">
        <f t="shared" si="13"/>
        <v>1.7669891663287178</v>
      </c>
      <c r="AP53" s="65">
        <f t="shared" si="14"/>
        <v>0.75097890246040555</v>
      </c>
      <c r="AQ53" s="65">
        <f t="shared" si="15"/>
        <v>64.401294498381873</v>
      </c>
      <c r="AR53" s="123">
        <f t="shared" si="25"/>
        <v>24.644549763033176</v>
      </c>
      <c r="AS53" s="123">
        <f t="shared" si="25"/>
        <v>1.201297752316371</v>
      </c>
      <c r="AT53" s="123">
        <f t="shared" si="25"/>
        <v>0.60274617035664935</v>
      </c>
    </row>
    <row r="54" spans="1:46" ht="30" x14ac:dyDescent="0.25">
      <c r="A54" s="43">
        <f t="shared" si="23"/>
        <v>31</v>
      </c>
      <c r="B54" s="184" t="s">
        <v>223</v>
      </c>
      <c r="C54" s="101">
        <f t="shared" si="3"/>
        <v>0</v>
      </c>
      <c r="D54" s="101">
        <f t="shared" si="4"/>
        <v>0</v>
      </c>
      <c r="E54" s="132"/>
      <c r="F54" s="126"/>
      <c r="G54" s="132"/>
      <c r="H54" s="126"/>
      <c r="I54" s="132"/>
      <c r="J54" s="126"/>
      <c r="K54" s="101">
        <f t="shared" si="5"/>
        <v>35</v>
      </c>
      <c r="L54" s="101">
        <f t="shared" si="6"/>
        <v>25</v>
      </c>
      <c r="M54" s="48"/>
      <c r="N54" s="48"/>
      <c r="O54" s="48">
        <v>35</v>
      </c>
      <c r="P54" s="48">
        <v>25</v>
      </c>
      <c r="Q54" s="101">
        <f t="shared" si="7"/>
        <v>35</v>
      </c>
      <c r="R54" s="101">
        <f t="shared" si="8"/>
        <v>19</v>
      </c>
      <c r="S54" s="48"/>
      <c r="T54" s="48"/>
      <c r="U54" s="48">
        <v>35</v>
      </c>
      <c r="V54" s="48">
        <v>19</v>
      </c>
      <c r="W54" s="101">
        <f t="shared" si="9"/>
        <v>0</v>
      </c>
      <c r="X54" s="101">
        <f t="shared" si="10"/>
        <v>0</v>
      </c>
      <c r="Y54" s="48"/>
      <c r="Z54" s="126"/>
      <c r="AA54" s="48"/>
      <c r="AB54" s="126"/>
      <c r="AC54" s="101">
        <f t="shared" si="11"/>
        <v>0</v>
      </c>
      <c r="AD54" s="101">
        <f t="shared" si="12"/>
        <v>0</v>
      </c>
      <c r="AE54" s="48"/>
      <c r="AF54" s="126"/>
      <c r="AG54" s="48"/>
      <c r="AH54" s="126"/>
      <c r="AI54" s="101">
        <f t="shared" si="24"/>
        <v>35</v>
      </c>
      <c r="AJ54" s="101">
        <f t="shared" si="24"/>
        <v>19</v>
      </c>
      <c r="AK54" s="101">
        <f t="shared" si="24"/>
        <v>0</v>
      </c>
      <c r="AL54" s="101">
        <f t="shared" si="24"/>
        <v>0</v>
      </c>
      <c r="AM54" s="101">
        <f t="shared" si="24"/>
        <v>35</v>
      </c>
      <c r="AN54" s="101">
        <f t="shared" si="24"/>
        <v>19</v>
      </c>
      <c r="AO54" s="65">
        <f t="shared" si="13"/>
        <v>100</v>
      </c>
      <c r="AP54" s="65">
        <f t="shared" si="14"/>
        <v>76</v>
      </c>
      <c r="AQ54" s="65"/>
      <c r="AR54" s="123"/>
      <c r="AS54" s="123">
        <f t="shared" si="25"/>
        <v>100</v>
      </c>
      <c r="AT54" s="123">
        <f t="shared" si="25"/>
        <v>76</v>
      </c>
    </row>
    <row r="55" spans="1:46" ht="45" x14ac:dyDescent="0.25">
      <c r="A55" s="43">
        <f t="shared" si="23"/>
        <v>32</v>
      </c>
      <c r="B55" s="184" t="s">
        <v>224</v>
      </c>
      <c r="C55" s="101">
        <f t="shared" si="3"/>
        <v>0</v>
      </c>
      <c r="D55" s="101">
        <f t="shared" si="4"/>
        <v>0</v>
      </c>
      <c r="E55" s="132"/>
      <c r="F55" s="126"/>
      <c r="G55" s="132"/>
      <c r="H55" s="126"/>
      <c r="I55" s="132"/>
      <c r="J55" s="126"/>
      <c r="K55" s="101">
        <f t="shared" si="5"/>
        <v>132</v>
      </c>
      <c r="L55" s="101">
        <f t="shared" si="6"/>
        <v>339</v>
      </c>
      <c r="M55" s="48">
        <v>132</v>
      </c>
      <c r="N55" s="126">
        <v>339</v>
      </c>
      <c r="O55" s="48"/>
      <c r="P55" s="126"/>
      <c r="Q55" s="101">
        <f t="shared" si="7"/>
        <v>93</v>
      </c>
      <c r="R55" s="101">
        <f t="shared" si="8"/>
        <v>160</v>
      </c>
      <c r="S55" s="48">
        <v>93</v>
      </c>
      <c r="T55" s="126">
        <v>160</v>
      </c>
      <c r="U55" s="48"/>
      <c r="V55" s="126"/>
      <c r="W55" s="101">
        <f t="shared" si="9"/>
        <v>6</v>
      </c>
      <c r="X55" s="101">
        <f t="shared" si="10"/>
        <v>29</v>
      </c>
      <c r="Y55" s="48">
        <v>6</v>
      </c>
      <c r="Z55" s="126">
        <v>29</v>
      </c>
      <c r="AA55" s="48"/>
      <c r="AB55" s="126"/>
      <c r="AC55" s="101">
        <f t="shared" si="11"/>
        <v>3</v>
      </c>
      <c r="AD55" s="101">
        <f t="shared" si="12"/>
        <v>20</v>
      </c>
      <c r="AE55" s="48">
        <v>3</v>
      </c>
      <c r="AF55" s="126">
        <v>20</v>
      </c>
      <c r="AG55" s="48"/>
      <c r="AH55" s="126"/>
      <c r="AI55" s="101">
        <f t="shared" si="24"/>
        <v>102</v>
      </c>
      <c r="AJ55" s="101">
        <f t="shared" si="24"/>
        <v>209</v>
      </c>
      <c r="AK55" s="101">
        <f t="shared" si="24"/>
        <v>102</v>
      </c>
      <c r="AL55" s="101">
        <f t="shared" si="24"/>
        <v>209</v>
      </c>
      <c r="AM55" s="101">
        <f t="shared" si="24"/>
        <v>0</v>
      </c>
      <c r="AN55" s="101">
        <f t="shared" si="24"/>
        <v>0</v>
      </c>
      <c r="AO55" s="65">
        <f t="shared" si="13"/>
        <v>77.272727272727266</v>
      </c>
      <c r="AP55" s="65">
        <f t="shared" si="14"/>
        <v>61.65191740412979</v>
      </c>
      <c r="AQ55" s="65">
        <f t="shared" si="15"/>
        <v>77.272727272727266</v>
      </c>
      <c r="AR55" s="123">
        <f t="shared" si="25"/>
        <v>61.65191740412979</v>
      </c>
      <c r="AS55" s="123"/>
      <c r="AT55" s="123"/>
    </row>
    <row r="56" spans="1:46" s="177" customFormat="1" ht="30" x14ac:dyDescent="0.25">
      <c r="A56" s="190">
        <v>33</v>
      </c>
      <c r="B56" s="170" t="s">
        <v>271</v>
      </c>
      <c r="C56" s="101">
        <f t="shared" si="3"/>
        <v>0</v>
      </c>
      <c r="D56" s="101">
        <f t="shared" si="4"/>
        <v>0</v>
      </c>
      <c r="E56" s="176"/>
      <c r="F56" s="178"/>
      <c r="G56" s="176"/>
      <c r="H56" s="178"/>
      <c r="I56" s="176"/>
      <c r="J56" s="178"/>
      <c r="K56" s="101">
        <f t="shared" si="5"/>
        <v>0</v>
      </c>
      <c r="L56" s="101">
        <f t="shared" si="6"/>
        <v>154</v>
      </c>
      <c r="M56" s="48"/>
      <c r="N56" s="178"/>
      <c r="O56" s="48"/>
      <c r="P56" s="178">
        <v>154</v>
      </c>
      <c r="Q56" s="101">
        <f t="shared" si="7"/>
        <v>0</v>
      </c>
      <c r="R56" s="101">
        <f t="shared" si="8"/>
        <v>53</v>
      </c>
      <c r="S56" s="48"/>
      <c r="T56" s="178"/>
      <c r="U56" s="48"/>
      <c r="V56" s="178">
        <v>53</v>
      </c>
      <c r="W56" s="101">
        <f t="shared" si="9"/>
        <v>0</v>
      </c>
      <c r="X56" s="101">
        <f t="shared" si="10"/>
        <v>0</v>
      </c>
      <c r="Y56" s="48"/>
      <c r="Z56" s="178"/>
      <c r="AA56" s="48"/>
      <c r="AB56" s="178"/>
      <c r="AC56" s="101">
        <f t="shared" si="11"/>
        <v>0</v>
      </c>
      <c r="AD56" s="101">
        <f t="shared" si="12"/>
        <v>0</v>
      </c>
      <c r="AE56" s="48"/>
      <c r="AF56" s="178"/>
      <c r="AG56" s="48"/>
      <c r="AH56" s="178"/>
      <c r="AI56" s="101">
        <f t="shared" si="24"/>
        <v>0</v>
      </c>
      <c r="AJ56" s="101">
        <f t="shared" si="24"/>
        <v>53</v>
      </c>
      <c r="AK56" s="101">
        <f t="shared" si="24"/>
        <v>0</v>
      </c>
      <c r="AL56" s="101">
        <f t="shared" si="24"/>
        <v>0</v>
      </c>
      <c r="AM56" s="101">
        <f t="shared" si="24"/>
        <v>0</v>
      </c>
      <c r="AN56" s="101">
        <f t="shared" si="24"/>
        <v>53</v>
      </c>
      <c r="AO56" s="65"/>
      <c r="AP56" s="65">
        <f t="shared" si="14"/>
        <v>34.415584415584412</v>
      </c>
      <c r="AQ56" s="65"/>
      <c r="AR56" s="123"/>
      <c r="AS56" s="123"/>
      <c r="AT56" s="123">
        <f t="shared" si="25"/>
        <v>34.415584415584412</v>
      </c>
    </row>
    <row r="57" spans="1:46" s="177" customFormat="1" x14ac:dyDescent="0.25">
      <c r="A57" s="190">
        <v>34</v>
      </c>
      <c r="B57" s="170" t="s">
        <v>298</v>
      </c>
      <c r="C57" s="101">
        <f t="shared" si="3"/>
        <v>0</v>
      </c>
      <c r="D57" s="101">
        <f t="shared" si="4"/>
        <v>0</v>
      </c>
      <c r="E57" s="176"/>
      <c r="F57" s="178"/>
      <c r="G57" s="176"/>
      <c r="H57" s="178"/>
      <c r="I57" s="176"/>
      <c r="J57" s="178"/>
      <c r="K57" s="101"/>
      <c r="L57" s="101"/>
      <c r="M57" s="48"/>
      <c r="N57" s="178"/>
      <c r="O57" s="48"/>
      <c r="P57" s="178"/>
      <c r="Q57" s="101"/>
      <c r="R57" s="101"/>
      <c r="S57" s="48"/>
      <c r="T57" s="178"/>
      <c r="U57" s="48"/>
      <c r="V57" s="178"/>
      <c r="W57" s="101"/>
      <c r="X57" s="101"/>
      <c r="Y57" s="48"/>
      <c r="Z57" s="178"/>
      <c r="AA57" s="48"/>
      <c r="AB57" s="178"/>
      <c r="AC57" s="101"/>
      <c r="AD57" s="101"/>
      <c r="AE57" s="48"/>
      <c r="AF57" s="178"/>
      <c r="AG57" s="48"/>
      <c r="AH57" s="178"/>
      <c r="AI57" s="101"/>
      <c r="AJ57" s="101"/>
      <c r="AK57" s="101"/>
      <c r="AL57" s="101"/>
      <c r="AM57" s="101"/>
      <c r="AN57" s="101"/>
      <c r="AO57" s="65"/>
      <c r="AP57" s="65"/>
      <c r="AQ57" s="65"/>
      <c r="AR57" s="123"/>
      <c r="AS57" s="123"/>
      <c r="AT57" s="123"/>
    </row>
    <row r="58" spans="1:46" x14ac:dyDescent="0.25">
      <c r="A58" s="17"/>
      <c r="B58" s="134" t="s">
        <v>225</v>
      </c>
      <c r="C58" s="101">
        <f>SUM(C24:C56)</f>
        <v>500925</v>
      </c>
      <c r="D58" s="101">
        <f t="shared" ref="D58:AD58" si="26">SUM(D24:D56)</f>
        <v>484704</v>
      </c>
      <c r="E58" s="101">
        <f>SUM(E24:E57)</f>
        <v>97680</v>
      </c>
      <c r="F58" s="101">
        <f t="shared" ref="F58:J58" si="27">SUM(F24:F57)</f>
        <v>93731</v>
      </c>
      <c r="G58" s="101">
        <f t="shared" si="27"/>
        <v>17369</v>
      </c>
      <c r="H58" s="101">
        <f t="shared" si="27"/>
        <v>16547</v>
      </c>
      <c r="I58" s="101">
        <f t="shared" si="27"/>
        <v>385403</v>
      </c>
      <c r="J58" s="101">
        <f t="shared" si="27"/>
        <v>374426</v>
      </c>
      <c r="K58" s="101">
        <f t="shared" si="26"/>
        <v>231113</v>
      </c>
      <c r="L58" s="101">
        <f t="shared" si="26"/>
        <v>241737</v>
      </c>
      <c r="M58" s="101">
        <f>SUM(M24:M57)</f>
        <v>92516</v>
      </c>
      <c r="N58" s="101">
        <f t="shared" ref="N58:P58" si="28">SUM(N24:N57)</f>
        <v>101686</v>
      </c>
      <c r="O58" s="101">
        <f t="shared" si="28"/>
        <v>138597</v>
      </c>
      <c r="P58" s="101">
        <f t="shared" si="28"/>
        <v>140051</v>
      </c>
      <c r="Q58" s="101">
        <f t="shared" si="26"/>
        <v>55629</v>
      </c>
      <c r="R58" s="101">
        <f t="shared" si="26"/>
        <v>64981</v>
      </c>
      <c r="S58" s="101">
        <f>SUM(S24:S57)</f>
        <v>24559</v>
      </c>
      <c r="T58" s="101">
        <f t="shared" ref="T58:V58" si="29">SUM(T24:T57)</f>
        <v>26625</v>
      </c>
      <c r="U58" s="101">
        <f t="shared" si="29"/>
        <v>31070</v>
      </c>
      <c r="V58" s="101">
        <f t="shared" si="29"/>
        <v>38356</v>
      </c>
      <c r="W58" s="101">
        <f t="shared" si="26"/>
        <v>49824</v>
      </c>
      <c r="X58" s="101">
        <f t="shared" si="26"/>
        <v>53010</v>
      </c>
      <c r="Y58" s="101">
        <f>SUM(Y24:Y57)</f>
        <v>27643</v>
      </c>
      <c r="Z58" s="101">
        <f t="shared" ref="Z58:AB58" si="30">SUM(Z24:Z57)</f>
        <v>31269</v>
      </c>
      <c r="AA58" s="101">
        <f t="shared" si="30"/>
        <v>21681</v>
      </c>
      <c r="AB58" s="101">
        <f t="shared" si="30"/>
        <v>21741</v>
      </c>
      <c r="AC58" s="101">
        <f t="shared" si="26"/>
        <v>11926</v>
      </c>
      <c r="AD58" s="101">
        <f t="shared" si="26"/>
        <v>12924</v>
      </c>
      <c r="AE58" s="101">
        <f>SUM(AE24:AE57)</f>
        <v>10979</v>
      </c>
      <c r="AF58" s="101">
        <f t="shared" ref="AF58:AH58" si="31">SUM(AF24:AF57)</f>
        <v>11617</v>
      </c>
      <c r="AG58" s="101">
        <f t="shared" si="31"/>
        <v>947</v>
      </c>
      <c r="AH58" s="101">
        <f t="shared" si="31"/>
        <v>1307</v>
      </c>
      <c r="AI58" s="101">
        <f t="shared" ref="AI58" si="32">SUM(AI24:AI57)</f>
        <v>117379</v>
      </c>
      <c r="AJ58" s="101">
        <f t="shared" ref="AJ58" si="33">SUM(AJ24:AJ57)</f>
        <v>130915</v>
      </c>
      <c r="AK58" s="101">
        <f t="shared" ref="AK58" si="34">SUM(AK24:AK57)</f>
        <v>63181</v>
      </c>
      <c r="AL58" s="101">
        <f t="shared" ref="AL58" si="35">SUM(AL24:AL57)</f>
        <v>69511</v>
      </c>
      <c r="AM58" s="101">
        <f t="shared" ref="AM58" si="36">SUM(AM24:AM57)</f>
        <v>53698</v>
      </c>
      <c r="AN58" s="101">
        <f t="shared" ref="AN58" si="37">SUM(AN24:AN57)</f>
        <v>61404</v>
      </c>
      <c r="AO58" s="65">
        <f t="shared" si="13"/>
        <v>50.788575285682761</v>
      </c>
      <c r="AP58" s="65">
        <f t="shared" si="14"/>
        <v>54.155962885284424</v>
      </c>
      <c r="AQ58" s="65">
        <f t="shared" si="15"/>
        <v>68.291971118509224</v>
      </c>
      <c r="AR58" s="123">
        <f t="shared" si="25"/>
        <v>68.35847609307082</v>
      </c>
      <c r="AS58" s="123">
        <f t="shared" si="25"/>
        <v>38.743984357525775</v>
      </c>
      <c r="AT58" s="123">
        <f t="shared" si="25"/>
        <v>43.844028246852929</v>
      </c>
    </row>
    <row r="59" spans="1:46" x14ac:dyDescent="0.25">
      <c r="A59" s="17"/>
      <c r="B59" s="135" t="s">
        <v>226</v>
      </c>
      <c r="C59" s="142">
        <f>C58+C23</f>
        <v>1699056</v>
      </c>
      <c r="D59" s="142">
        <f t="shared" ref="D59:AN59" si="38">D58+D23</f>
        <v>1603966</v>
      </c>
      <c r="E59" s="142">
        <f t="shared" si="38"/>
        <v>356405</v>
      </c>
      <c r="F59" s="142">
        <f t="shared" si="38"/>
        <v>345223</v>
      </c>
      <c r="G59" s="142">
        <f t="shared" si="38"/>
        <v>57137</v>
      </c>
      <c r="H59" s="142">
        <f t="shared" si="38"/>
        <v>58727</v>
      </c>
      <c r="I59" s="142">
        <f t="shared" si="38"/>
        <v>1285041</v>
      </c>
      <c r="J59" s="142">
        <f t="shared" si="38"/>
        <v>1200016</v>
      </c>
      <c r="K59" s="142">
        <f t="shared" si="38"/>
        <v>557131</v>
      </c>
      <c r="L59" s="142">
        <f t="shared" si="38"/>
        <v>617956</v>
      </c>
      <c r="M59" s="142">
        <f t="shared" si="38"/>
        <v>223837</v>
      </c>
      <c r="N59" s="142">
        <f t="shared" si="38"/>
        <v>262815</v>
      </c>
      <c r="O59" s="142">
        <f t="shared" si="38"/>
        <v>333294</v>
      </c>
      <c r="P59" s="142">
        <f t="shared" si="38"/>
        <v>355141</v>
      </c>
      <c r="Q59" s="142">
        <f t="shared" si="38"/>
        <v>195660</v>
      </c>
      <c r="R59" s="142">
        <f t="shared" si="38"/>
        <v>232211</v>
      </c>
      <c r="S59" s="142">
        <f t="shared" si="38"/>
        <v>77547</v>
      </c>
      <c r="T59" s="142">
        <f t="shared" si="38"/>
        <v>93552</v>
      </c>
      <c r="U59" s="142">
        <f t="shared" si="38"/>
        <v>118113</v>
      </c>
      <c r="V59" s="142">
        <f t="shared" si="38"/>
        <v>138659</v>
      </c>
      <c r="W59" s="142">
        <f t="shared" si="38"/>
        <v>101657</v>
      </c>
      <c r="X59" s="142">
        <f t="shared" si="38"/>
        <v>105303</v>
      </c>
      <c r="Y59" s="142">
        <f t="shared" si="38"/>
        <v>55264</v>
      </c>
      <c r="Z59" s="142">
        <f t="shared" si="38"/>
        <v>64226</v>
      </c>
      <c r="AA59" s="142">
        <f t="shared" si="38"/>
        <v>45893</v>
      </c>
      <c r="AB59" s="142">
        <f t="shared" si="38"/>
        <v>41077</v>
      </c>
      <c r="AC59" s="142">
        <f t="shared" si="38"/>
        <v>34172</v>
      </c>
      <c r="AD59" s="142">
        <f t="shared" si="38"/>
        <v>27980</v>
      </c>
      <c r="AE59" s="142">
        <f t="shared" si="38"/>
        <v>25657</v>
      </c>
      <c r="AF59" s="142">
        <f t="shared" si="38"/>
        <v>23473</v>
      </c>
      <c r="AG59" s="142">
        <f t="shared" si="38"/>
        <v>8515</v>
      </c>
      <c r="AH59" s="142">
        <f t="shared" si="38"/>
        <v>4507</v>
      </c>
      <c r="AI59" s="142">
        <f t="shared" si="38"/>
        <v>331489</v>
      </c>
      <c r="AJ59" s="142">
        <f t="shared" si="38"/>
        <v>365494</v>
      </c>
      <c r="AK59" s="142">
        <f t="shared" si="38"/>
        <v>158468</v>
      </c>
      <c r="AL59" s="142">
        <f t="shared" si="38"/>
        <v>181251</v>
      </c>
      <c r="AM59" s="142">
        <f t="shared" si="38"/>
        <v>172521</v>
      </c>
      <c r="AN59" s="142">
        <f t="shared" si="38"/>
        <v>184243</v>
      </c>
      <c r="AO59" s="143">
        <f t="shared" si="13"/>
        <v>59.499291908007272</v>
      </c>
      <c r="AP59" s="143">
        <f t="shared" si="14"/>
        <v>59.145634964301664</v>
      </c>
      <c r="AQ59" s="143">
        <f t="shared" si="15"/>
        <v>70.796159705499988</v>
      </c>
      <c r="AR59" s="144">
        <f t="shared" si="25"/>
        <v>68.96524170994806</v>
      </c>
      <c r="AS59" s="144">
        <f t="shared" si="25"/>
        <v>51.762407964139769</v>
      </c>
      <c r="AT59" s="144">
        <f t="shared" si="25"/>
        <v>51.878831224781145</v>
      </c>
    </row>
    <row r="61" spans="1:46" x14ac:dyDescent="0.25">
      <c r="B61" s="27" t="s">
        <v>345</v>
      </c>
      <c r="D61" s="27">
        <v>1702452</v>
      </c>
      <c r="F61" s="27">
        <v>365128</v>
      </c>
      <c r="H61" s="27">
        <v>63811</v>
      </c>
      <c r="J61" s="27">
        <v>1273513</v>
      </c>
      <c r="N61" s="27">
        <v>263231</v>
      </c>
      <c r="P61" s="27">
        <v>389200</v>
      </c>
      <c r="T61" s="27">
        <v>93142</v>
      </c>
      <c r="V61" s="27">
        <v>138649</v>
      </c>
    </row>
  </sheetData>
  <mergeCells count="39">
    <mergeCell ref="G2:S2"/>
    <mergeCell ref="C5:J6"/>
    <mergeCell ref="X1:AH1"/>
    <mergeCell ref="S7:T7"/>
    <mergeCell ref="S6:V6"/>
    <mergeCell ref="I7:J7"/>
    <mergeCell ref="M7:N7"/>
    <mergeCell ref="M6:P6"/>
    <mergeCell ref="AC5:AH5"/>
    <mergeCell ref="AQ7:AR7"/>
    <mergeCell ref="AQ6:AT6"/>
    <mergeCell ref="AS7:AT7"/>
    <mergeCell ref="AC6:AD7"/>
    <mergeCell ref="AE7:AF7"/>
    <mergeCell ref="AE6:AH6"/>
    <mergeCell ref="AG7:AH7"/>
    <mergeCell ref="AK7:AL7"/>
    <mergeCell ref="AM7:AN7"/>
    <mergeCell ref="B5:B8"/>
    <mergeCell ref="A5:A8"/>
    <mergeCell ref="C7:D7"/>
    <mergeCell ref="E7:F7"/>
    <mergeCell ref="G7:H7"/>
    <mergeCell ref="AO5:AT5"/>
    <mergeCell ref="Q6:R7"/>
    <mergeCell ref="K5:P5"/>
    <mergeCell ref="Q5:V5"/>
    <mergeCell ref="W5:AB5"/>
    <mergeCell ref="K6:L7"/>
    <mergeCell ref="W6:X7"/>
    <mergeCell ref="Y7:Z7"/>
    <mergeCell ref="Y6:AB6"/>
    <mergeCell ref="AA7:AB7"/>
    <mergeCell ref="O7:P7"/>
    <mergeCell ref="U7:V7"/>
    <mergeCell ref="AI5:AN5"/>
    <mergeCell ref="AI6:AJ7"/>
    <mergeCell ref="AK6:AN6"/>
    <mergeCell ref="AO6:AP7"/>
  </mergeCells>
  <pageMargins left="0" right="0" top="0" bottom="0.74803149606299213" header="0" footer="0.31496062992125984"/>
  <pageSetup paperSize="9" scale="50" orientation="landscape" r:id="rId1"/>
  <ignoredErrors>
    <ignoredError sqref="AR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0.39997558519241921"/>
  </sheetPr>
  <dimension ref="A1:ACQ60"/>
  <sheetViews>
    <sheetView zoomScale="90" zoomScaleNormal="90" workbookViewId="0">
      <pane xSplit="1" ySplit="10" topLeftCell="B50" activePane="bottomRight" state="frozen"/>
      <selection pane="topRight" activeCell="B1" sqref="B1"/>
      <selection pane="bottomLeft" activeCell="A11" sqref="A11"/>
      <selection pane="bottomRight" activeCell="H36" sqref="H36:N36"/>
    </sheetView>
  </sheetViews>
  <sheetFormatPr defaultColWidth="9.140625" defaultRowHeight="15" x14ac:dyDescent="0.25"/>
  <cols>
    <col min="1" max="1" width="4.7109375" style="66" customWidth="1"/>
    <col min="2" max="2" width="43.85546875" style="22" customWidth="1"/>
    <col min="3" max="3" width="8.140625" style="22" customWidth="1"/>
    <col min="4" max="4" width="8.42578125" style="22" customWidth="1"/>
    <col min="5" max="5" width="8.5703125" style="41" customWidth="1"/>
    <col min="6" max="6" width="8.28515625" style="41" customWidth="1"/>
    <col min="7" max="8" width="8.5703125" style="41" customWidth="1"/>
    <col min="9" max="9" width="8" style="41" customWidth="1"/>
    <col min="10" max="10" width="10.28515625" style="41" customWidth="1"/>
    <col min="11" max="12" width="6.28515625" style="41" customWidth="1"/>
    <col min="13" max="13" width="8.7109375" style="41" customWidth="1"/>
    <col min="14" max="14" width="8" style="41" customWidth="1"/>
    <col min="15" max="26" width="6.28515625" style="41" customWidth="1"/>
    <col min="27" max="27" width="7.28515625" style="41" customWidth="1"/>
    <col min="28" max="28" width="7.7109375" style="41" customWidth="1"/>
    <col min="29" max="29" width="11.28515625" style="41" customWidth="1"/>
    <col min="30" max="30" width="8.85546875" style="41" customWidth="1"/>
    <col min="31" max="32" width="6.28515625" style="41" customWidth="1"/>
    <col min="33" max="33" width="8" style="41" customWidth="1"/>
    <col min="34" max="34" width="8.85546875" style="41" customWidth="1"/>
    <col min="35" max="16384" width="9.140625" style="66"/>
  </cols>
  <sheetData>
    <row r="1" spans="1:771" x14ac:dyDescent="0.25">
      <c r="A1" s="17"/>
      <c r="AB1" s="287" t="s">
        <v>154</v>
      </c>
      <c r="AC1" s="287"/>
      <c r="AD1" s="287"/>
      <c r="AE1" s="287"/>
      <c r="AF1" s="287"/>
      <c r="AG1" s="287"/>
    </row>
    <row r="2" spans="1:771" x14ac:dyDescent="0.25">
      <c r="A2" s="17"/>
    </row>
    <row r="3" spans="1:771" s="26" customFormat="1" ht="14.25" x14ac:dyDescent="0.2">
      <c r="B3" s="283" t="s">
        <v>156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67"/>
      <c r="AA3" s="67"/>
      <c r="AB3" s="67"/>
      <c r="AC3" s="67"/>
      <c r="AD3" s="67"/>
      <c r="AE3" s="67"/>
      <c r="AF3" s="67"/>
      <c r="AG3" s="67"/>
      <c r="AH3" s="67"/>
    </row>
    <row r="4" spans="1:771" ht="15" customHeight="1" x14ac:dyDescent="0.25">
      <c r="A4" s="17"/>
    </row>
    <row r="5" spans="1:771" s="60" customFormat="1" ht="36" customHeight="1" x14ac:dyDescent="0.25">
      <c r="A5" s="272" t="s">
        <v>28</v>
      </c>
      <c r="B5" s="250" t="s">
        <v>39</v>
      </c>
      <c r="C5" s="293" t="s">
        <v>153</v>
      </c>
      <c r="D5" s="294"/>
      <c r="E5" s="249" t="s">
        <v>119</v>
      </c>
      <c r="F5" s="249"/>
      <c r="G5" s="249"/>
      <c r="H5" s="249"/>
      <c r="I5" s="249"/>
      <c r="J5" s="249"/>
      <c r="K5" s="249"/>
      <c r="L5" s="249"/>
      <c r="M5" s="249"/>
      <c r="N5" s="249"/>
      <c r="O5" s="284" t="s">
        <v>130</v>
      </c>
      <c r="P5" s="285"/>
      <c r="Q5" s="285"/>
      <c r="R5" s="285"/>
      <c r="S5" s="285"/>
      <c r="T5" s="285"/>
      <c r="U5" s="285"/>
      <c r="V5" s="285"/>
      <c r="W5" s="285"/>
      <c r="X5" s="286"/>
      <c r="Y5" s="288" t="s">
        <v>131</v>
      </c>
      <c r="Z5" s="288"/>
      <c r="AA5" s="288"/>
      <c r="AB5" s="288"/>
      <c r="AC5" s="288"/>
      <c r="AD5" s="288"/>
      <c r="AE5" s="288"/>
      <c r="AF5" s="288"/>
      <c r="AG5" s="288"/>
      <c r="AH5" s="288"/>
    </row>
    <row r="6" spans="1:771" s="60" customFormat="1" ht="24" customHeight="1" x14ac:dyDescent="0.25">
      <c r="A6" s="273"/>
      <c r="B6" s="271"/>
      <c r="C6" s="274"/>
      <c r="D6" s="275"/>
      <c r="E6" s="290" t="s">
        <v>125</v>
      </c>
      <c r="F6" s="290"/>
      <c r="G6" s="249" t="s">
        <v>41</v>
      </c>
      <c r="H6" s="249"/>
      <c r="I6" s="249"/>
      <c r="J6" s="249"/>
      <c r="K6" s="249"/>
      <c r="L6" s="249"/>
      <c r="M6" s="249"/>
      <c r="N6" s="249"/>
      <c r="O6" s="290" t="s">
        <v>125</v>
      </c>
      <c r="P6" s="290"/>
      <c r="Q6" s="249" t="s">
        <v>41</v>
      </c>
      <c r="R6" s="249"/>
      <c r="S6" s="249"/>
      <c r="T6" s="249"/>
      <c r="U6" s="249"/>
      <c r="V6" s="249"/>
      <c r="W6" s="249"/>
      <c r="X6" s="249"/>
      <c r="Y6" s="290" t="s">
        <v>125</v>
      </c>
      <c r="Z6" s="290"/>
      <c r="AA6" s="249" t="s">
        <v>41</v>
      </c>
      <c r="AB6" s="249"/>
      <c r="AC6" s="249"/>
      <c r="AD6" s="249"/>
      <c r="AE6" s="249"/>
      <c r="AF6" s="249"/>
      <c r="AG6" s="249"/>
      <c r="AH6" s="249"/>
    </row>
    <row r="7" spans="1:771" s="60" customFormat="1" ht="26.25" customHeight="1" x14ac:dyDescent="0.25">
      <c r="A7" s="273"/>
      <c r="B7" s="271"/>
      <c r="C7" s="274"/>
      <c r="D7" s="275"/>
      <c r="E7" s="290"/>
      <c r="F7" s="290"/>
      <c r="G7" s="249" t="s">
        <v>117</v>
      </c>
      <c r="H7" s="249"/>
      <c r="I7" s="249"/>
      <c r="J7" s="249"/>
      <c r="K7" s="249" t="s">
        <v>118</v>
      </c>
      <c r="L7" s="249"/>
      <c r="M7" s="249"/>
      <c r="N7" s="249"/>
      <c r="O7" s="290"/>
      <c r="P7" s="290"/>
      <c r="Q7" s="249" t="s">
        <v>117</v>
      </c>
      <c r="R7" s="249"/>
      <c r="S7" s="249"/>
      <c r="T7" s="249"/>
      <c r="U7" s="249" t="s">
        <v>118</v>
      </c>
      <c r="V7" s="249"/>
      <c r="W7" s="249"/>
      <c r="X7" s="249"/>
      <c r="Y7" s="290"/>
      <c r="Z7" s="290"/>
      <c r="AA7" s="249" t="s">
        <v>117</v>
      </c>
      <c r="AB7" s="249"/>
      <c r="AC7" s="249"/>
      <c r="AD7" s="249"/>
      <c r="AE7" s="249" t="s">
        <v>118</v>
      </c>
      <c r="AF7" s="249"/>
      <c r="AG7" s="249"/>
      <c r="AH7" s="249"/>
    </row>
    <row r="8" spans="1:771" s="69" customFormat="1" ht="51.75" customHeight="1" x14ac:dyDescent="0.25">
      <c r="A8" s="273"/>
      <c r="B8" s="271"/>
      <c r="C8" s="274"/>
      <c r="D8" s="275"/>
      <c r="E8" s="290"/>
      <c r="F8" s="290"/>
      <c r="G8" s="289" t="s">
        <v>227</v>
      </c>
      <c r="H8" s="289"/>
      <c r="I8" s="289" t="s">
        <v>229</v>
      </c>
      <c r="J8" s="289"/>
      <c r="K8" s="289" t="s">
        <v>228</v>
      </c>
      <c r="L8" s="289"/>
      <c r="M8" s="289" t="s">
        <v>126</v>
      </c>
      <c r="N8" s="289"/>
      <c r="O8" s="290"/>
      <c r="P8" s="290"/>
      <c r="Q8" s="289" t="s">
        <v>127</v>
      </c>
      <c r="R8" s="289"/>
      <c r="S8" s="289" t="s">
        <v>128</v>
      </c>
      <c r="T8" s="289"/>
      <c r="U8" s="289" t="s">
        <v>127</v>
      </c>
      <c r="V8" s="289"/>
      <c r="W8" s="289" t="s">
        <v>129</v>
      </c>
      <c r="X8" s="289"/>
      <c r="Y8" s="290"/>
      <c r="Z8" s="290"/>
      <c r="AA8" s="289" t="s">
        <v>127</v>
      </c>
      <c r="AB8" s="289"/>
      <c r="AC8" s="289" t="s">
        <v>128</v>
      </c>
      <c r="AD8" s="289"/>
      <c r="AE8" s="289" t="s">
        <v>127</v>
      </c>
      <c r="AF8" s="289"/>
      <c r="AG8" s="289" t="s">
        <v>129</v>
      </c>
      <c r="AH8" s="289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  <c r="IW8" s="68"/>
      <c r="IX8" s="68"/>
      <c r="IY8" s="68"/>
      <c r="IZ8" s="68"/>
      <c r="JA8" s="68"/>
      <c r="JB8" s="68"/>
      <c r="JC8" s="68"/>
      <c r="JD8" s="68"/>
      <c r="JE8" s="68"/>
      <c r="JF8" s="68"/>
      <c r="JG8" s="68"/>
      <c r="JH8" s="68"/>
      <c r="JI8" s="68"/>
      <c r="JJ8" s="68"/>
      <c r="JK8" s="68"/>
      <c r="JL8" s="68"/>
      <c r="JM8" s="68"/>
      <c r="JN8" s="68"/>
      <c r="JO8" s="68"/>
      <c r="JP8" s="68"/>
      <c r="JQ8" s="68"/>
      <c r="JR8" s="68"/>
      <c r="JS8" s="68"/>
      <c r="JT8" s="68"/>
      <c r="JU8" s="68"/>
      <c r="JV8" s="68"/>
      <c r="JW8" s="68"/>
      <c r="JX8" s="68"/>
      <c r="JY8" s="68"/>
      <c r="JZ8" s="68"/>
      <c r="KA8" s="68"/>
      <c r="KB8" s="68"/>
      <c r="KC8" s="68"/>
      <c r="KD8" s="68"/>
      <c r="KE8" s="68"/>
      <c r="KF8" s="68"/>
      <c r="KG8" s="68"/>
      <c r="KH8" s="68"/>
      <c r="KI8" s="68"/>
      <c r="KJ8" s="68"/>
      <c r="KK8" s="68"/>
      <c r="KL8" s="68"/>
      <c r="KM8" s="68"/>
      <c r="KN8" s="68"/>
      <c r="KO8" s="68"/>
      <c r="KP8" s="68"/>
      <c r="KQ8" s="68"/>
      <c r="KR8" s="68"/>
      <c r="KS8" s="68"/>
      <c r="KT8" s="68"/>
      <c r="KU8" s="68"/>
      <c r="KV8" s="68"/>
      <c r="KW8" s="68"/>
      <c r="KX8" s="68"/>
      <c r="KY8" s="68"/>
      <c r="KZ8" s="68"/>
      <c r="LA8" s="68"/>
      <c r="LB8" s="68"/>
      <c r="LC8" s="68"/>
      <c r="LD8" s="68"/>
      <c r="LE8" s="68"/>
      <c r="LF8" s="68"/>
      <c r="LG8" s="68"/>
      <c r="LH8" s="68"/>
      <c r="LI8" s="68"/>
      <c r="LJ8" s="68"/>
      <c r="LK8" s="68"/>
      <c r="LL8" s="68"/>
      <c r="LM8" s="68"/>
      <c r="LN8" s="68"/>
      <c r="LO8" s="68"/>
      <c r="LP8" s="68"/>
      <c r="LQ8" s="68"/>
      <c r="LR8" s="68"/>
      <c r="LS8" s="68"/>
      <c r="LT8" s="68"/>
      <c r="LU8" s="68"/>
      <c r="LV8" s="68"/>
      <c r="LW8" s="68"/>
      <c r="LX8" s="68"/>
      <c r="LY8" s="68"/>
      <c r="LZ8" s="68"/>
      <c r="MA8" s="68"/>
      <c r="MB8" s="68"/>
      <c r="MC8" s="68"/>
      <c r="MD8" s="68"/>
      <c r="ME8" s="68"/>
      <c r="MF8" s="68"/>
      <c r="MG8" s="68"/>
      <c r="MH8" s="68"/>
      <c r="MI8" s="68"/>
      <c r="MJ8" s="68"/>
      <c r="MK8" s="68"/>
      <c r="ML8" s="68"/>
      <c r="MM8" s="68"/>
      <c r="MN8" s="68"/>
      <c r="MO8" s="68"/>
      <c r="MP8" s="68"/>
      <c r="MQ8" s="68"/>
      <c r="MR8" s="68"/>
      <c r="MS8" s="68"/>
      <c r="MT8" s="68"/>
      <c r="MU8" s="68"/>
      <c r="MV8" s="68"/>
      <c r="MW8" s="68"/>
      <c r="MX8" s="68"/>
      <c r="MY8" s="68"/>
      <c r="MZ8" s="68"/>
      <c r="NA8" s="68"/>
      <c r="NB8" s="68"/>
      <c r="NC8" s="68"/>
      <c r="ND8" s="68"/>
      <c r="NE8" s="68"/>
      <c r="NF8" s="68"/>
      <c r="NG8" s="68"/>
      <c r="NH8" s="68"/>
      <c r="NI8" s="68"/>
      <c r="NJ8" s="68"/>
      <c r="NK8" s="68"/>
      <c r="NL8" s="68"/>
      <c r="NM8" s="68"/>
      <c r="NN8" s="68"/>
      <c r="NO8" s="68"/>
      <c r="NP8" s="68"/>
      <c r="NQ8" s="68"/>
      <c r="NR8" s="68"/>
      <c r="NS8" s="68"/>
      <c r="NT8" s="68"/>
      <c r="NU8" s="68"/>
      <c r="NV8" s="68"/>
      <c r="NW8" s="68"/>
      <c r="NX8" s="68"/>
      <c r="NY8" s="68"/>
      <c r="NZ8" s="68"/>
      <c r="OA8" s="68"/>
      <c r="OB8" s="68"/>
      <c r="OC8" s="68"/>
      <c r="OD8" s="68"/>
      <c r="OE8" s="68"/>
      <c r="OF8" s="68"/>
      <c r="OG8" s="68"/>
      <c r="OH8" s="68"/>
      <c r="OI8" s="68"/>
      <c r="OJ8" s="68"/>
      <c r="OK8" s="68"/>
      <c r="OL8" s="68"/>
      <c r="OM8" s="68"/>
      <c r="ON8" s="68"/>
      <c r="OO8" s="68"/>
      <c r="OP8" s="68"/>
      <c r="OQ8" s="68"/>
      <c r="OR8" s="68"/>
      <c r="OS8" s="68"/>
      <c r="OT8" s="68"/>
      <c r="OU8" s="68"/>
      <c r="OV8" s="68"/>
      <c r="OW8" s="68"/>
      <c r="OX8" s="68"/>
      <c r="OY8" s="68"/>
      <c r="OZ8" s="68"/>
      <c r="PA8" s="68"/>
      <c r="PB8" s="68"/>
      <c r="PC8" s="68"/>
      <c r="PD8" s="68"/>
      <c r="PE8" s="68"/>
      <c r="PF8" s="68"/>
      <c r="PG8" s="68"/>
      <c r="PH8" s="68"/>
      <c r="PI8" s="68"/>
      <c r="PJ8" s="68"/>
      <c r="PK8" s="68"/>
      <c r="PL8" s="68"/>
      <c r="PM8" s="68"/>
      <c r="PN8" s="68"/>
      <c r="PO8" s="68"/>
      <c r="PP8" s="68"/>
      <c r="PQ8" s="68"/>
      <c r="PR8" s="68"/>
      <c r="PS8" s="68"/>
      <c r="PT8" s="68"/>
      <c r="PU8" s="68"/>
      <c r="PV8" s="68"/>
      <c r="PW8" s="68"/>
      <c r="PX8" s="68"/>
      <c r="PY8" s="68"/>
      <c r="PZ8" s="68"/>
      <c r="QA8" s="68"/>
      <c r="QB8" s="68"/>
      <c r="QC8" s="68"/>
      <c r="QD8" s="68"/>
      <c r="QE8" s="68"/>
      <c r="QF8" s="68"/>
      <c r="QG8" s="68"/>
      <c r="QH8" s="68"/>
      <c r="QI8" s="68"/>
      <c r="QJ8" s="68"/>
      <c r="QK8" s="68"/>
      <c r="QL8" s="68"/>
      <c r="QM8" s="68"/>
      <c r="QN8" s="68"/>
      <c r="QO8" s="68"/>
      <c r="QP8" s="68"/>
      <c r="QQ8" s="68"/>
      <c r="QR8" s="68"/>
      <c r="QS8" s="68"/>
      <c r="QT8" s="68"/>
      <c r="QU8" s="68"/>
      <c r="QV8" s="68"/>
      <c r="QW8" s="68"/>
      <c r="QX8" s="68"/>
      <c r="QY8" s="68"/>
      <c r="QZ8" s="68"/>
      <c r="RA8" s="68"/>
      <c r="RB8" s="68"/>
      <c r="RC8" s="68"/>
      <c r="RD8" s="68"/>
      <c r="RE8" s="68"/>
      <c r="RF8" s="68"/>
      <c r="RG8" s="68"/>
      <c r="RH8" s="68"/>
      <c r="RI8" s="68"/>
      <c r="RJ8" s="68"/>
      <c r="RK8" s="68"/>
      <c r="RL8" s="68"/>
      <c r="RM8" s="68"/>
      <c r="RN8" s="68"/>
      <c r="RO8" s="68"/>
      <c r="RP8" s="68"/>
      <c r="RQ8" s="68"/>
      <c r="RR8" s="68"/>
      <c r="RS8" s="68"/>
      <c r="RT8" s="68"/>
      <c r="RU8" s="68"/>
      <c r="RV8" s="68"/>
      <c r="RW8" s="68"/>
      <c r="RX8" s="68"/>
      <c r="RY8" s="68"/>
      <c r="RZ8" s="68"/>
      <c r="SA8" s="68"/>
      <c r="SB8" s="68"/>
      <c r="SC8" s="68"/>
      <c r="SD8" s="68"/>
      <c r="SE8" s="68"/>
      <c r="SF8" s="68"/>
      <c r="SG8" s="68"/>
      <c r="SH8" s="68"/>
      <c r="SI8" s="68"/>
      <c r="SJ8" s="68"/>
      <c r="SK8" s="68"/>
      <c r="SL8" s="68"/>
      <c r="SM8" s="68"/>
      <c r="SN8" s="68"/>
      <c r="SO8" s="68"/>
      <c r="SP8" s="68"/>
      <c r="SQ8" s="68"/>
      <c r="SR8" s="68"/>
      <c r="SS8" s="68"/>
      <c r="ST8" s="68"/>
      <c r="SU8" s="68"/>
      <c r="SV8" s="68"/>
      <c r="SW8" s="68"/>
      <c r="SX8" s="68"/>
      <c r="SY8" s="68"/>
      <c r="SZ8" s="68"/>
      <c r="TA8" s="68"/>
      <c r="TB8" s="68"/>
      <c r="TC8" s="68"/>
      <c r="TD8" s="68"/>
      <c r="TE8" s="68"/>
      <c r="TF8" s="68"/>
      <c r="TG8" s="68"/>
      <c r="TH8" s="68"/>
      <c r="TI8" s="68"/>
      <c r="TJ8" s="68"/>
      <c r="TK8" s="68"/>
      <c r="TL8" s="68"/>
      <c r="TM8" s="68"/>
      <c r="TN8" s="68"/>
      <c r="TO8" s="68"/>
      <c r="TP8" s="68"/>
      <c r="TQ8" s="68"/>
      <c r="TR8" s="68"/>
      <c r="TS8" s="68"/>
      <c r="TT8" s="68"/>
      <c r="TU8" s="68"/>
      <c r="TV8" s="68"/>
      <c r="TW8" s="68"/>
      <c r="TX8" s="68"/>
      <c r="TY8" s="68"/>
      <c r="TZ8" s="68"/>
      <c r="UA8" s="68"/>
      <c r="UB8" s="68"/>
      <c r="UC8" s="68"/>
      <c r="UD8" s="68"/>
      <c r="UE8" s="68"/>
      <c r="UF8" s="68"/>
      <c r="UG8" s="68"/>
      <c r="UH8" s="68"/>
      <c r="UI8" s="68"/>
      <c r="UJ8" s="68"/>
      <c r="UK8" s="68"/>
      <c r="UL8" s="68"/>
      <c r="UM8" s="68"/>
      <c r="UN8" s="68"/>
      <c r="UO8" s="68"/>
      <c r="UP8" s="68"/>
      <c r="UQ8" s="68"/>
      <c r="UR8" s="68"/>
      <c r="US8" s="68"/>
      <c r="UT8" s="68"/>
      <c r="UU8" s="68"/>
      <c r="UV8" s="68"/>
      <c r="UW8" s="68"/>
      <c r="UX8" s="68"/>
      <c r="UY8" s="68"/>
      <c r="UZ8" s="68"/>
      <c r="VA8" s="68"/>
      <c r="VB8" s="68"/>
      <c r="VC8" s="68"/>
      <c r="VD8" s="68"/>
      <c r="VE8" s="68"/>
      <c r="VF8" s="68"/>
      <c r="VG8" s="68"/>
      <c r="VH8" s="68"/>
      <c r="VI8" s="68"/>
      <c r="VJ8" s="68"/>
      <c r="VK8" s="68"/>
      <c r="VL8" s="68"/>
      <c r="VM8" s="68"/>
      <c r="VN8" s="68"/>
      <c r="VO8" s="68"/>
      <c r="VP8" s="68"/>
      <c r="VQ8" s="68"/>
      <c r="VR8" s="68"/>
      <c r="VS8" s="68"/>
      <c r="VT8" s="68"/>
      <c r="VU8" s="68"/>
      <c r="VV8" s="68"/>
      <c r="VW8" s="68"/>
      <c r="VX8" s="68"/>
      <c r="VY8" s="68"/>
      <c r="VZ8" s="68"/>
      <c r="WA8" s="68"/>
      <c r="WB8" s="68"/>
      <c r="WC8" s="68"/>
      <c r="WD8" s="68"/>
      <c r="WE8" s="68"/>
      <c r="WF8" s="68"/>
      <c r="WG8" s="68"/>
      <c r="WH8" s="68"/>
      <c r="WI8" s="68"/>
      <c r="WJ8" s="68"/>
      <c r="WK8" s="68"/>
      <c r="WL8" s="68"/>
      <c r="WM8" s="68"/>
      <c r="WN8" s="68"/>
      <c r="WO8" s="68"/>
      <c r="WP8" s="68"/>
      <c r="WQ8" s="68"/>
      <c r="WR8" s="68"/>
      <c r="WS8" s="68"/>
      <c r="WT8" s="68"/>
      <c r="WU8" s="68"/>
      <c r="WV8" s="68"/>
      <c r="WW8" s="68"/>
      <c r="WX8" s="68"/>
      <c r="WY8" s="68"/>
      <c r="WZ8" s="68"/>
      <c r="XA8" s="68"/>
      <c r="XB8" s="68"/>
      <c r="XC8" s="68"/>
      <c r="XD8" s="68"/>
      <c r="XE8" s="68"/>
      <c r="XF8" s="68"/>
      <c r="XG8" s="68"/>
      <c r="XH8" s="68"/>
      <c r="XI8" s="68"/>
      <c r="XJ8" s="68"/>
      <c r="XK8" s="68"/>
      <c r="XL8" s="68"/>
      <c r="XM8" s="68"/>
      <c r="XN8" s="68"/>
      <c r="XO8" s="68"/>
      <c r="XP8" s="68"/>
      <c r="XQ8" s="68"/>
      <c r="XR8" s="68"/>
      <c r="XS8" s="68"/>
      <c r="XT8" s="68"/>
      <c r="XU8" s="68"/>
      <c r="XV8" s="68"/>
      <c r="XW8" s="68"/>
      <c r="XX8" s="68"/>
      <c r="XY8" s="68"/>
      <c r="XZ8" s="68"/>
      <c r="YA8" s="68"/>
      <c r="YB8" s="68"/>
      <c r="YC8" s="68"/>
      <c r="YD8" s="68"/>
      <c r="YE8" s="68"/>
      <c r="YF8" s="68"/>
      <c r="YG8" s="68"/>
      <c r="YH8" s="68"/>
      <c r="YI8" s="68"/>
      <c r="YJ8" s="68"/>
      <c r="YK8" s="68"/>
      <c r="YL8" s="68"/>
      <c r="YM8" s="68"/>
      <c r="YN8" s="68"/>
      <c r="YO8" s="68"/>
      <c r="YP8" s="68"/>
      <c r="YQ8" s="68"/>
      <c r="YR8" s="68"/>
      <c r="YS8" s="68"/>
      <c r="YT8" s="68"/>
      <c r="YU8" s="68"/>
      <c r="YV8" s="68"/>
      <c r="YW8" s="68"/>
      <c r="YX8" s="68"/>
      <c r="YY8" s="68"/>
      <c r="YZ8" s="68"/>
      <c r="ZA8" s="68"/>
      <c r="ZB8" s="68"/>
      <c r="ZC8" s="68"/>
      <c r="ZD8" s="68"/>
      <c r="ZE8" s="68"/>
      <c r="ZF8" s="68"/>
      <c r="ZG8" s="68"/>
      <c r="ZH8" s="68"/>
      <c r="ZI8" s="68"/>
      <c r="ZJ8" s="68"/>
      <c r="ZK8" s="68"/>
      <c r="ZL8" s="68"/>
      <c r="ZM8" s="68"/>
      <c r="ZN8" s="68"/>
      <c r="ZO8" s="68"/>
      <c r="ZP8" s="68"/>
      <c r="ZQ8" s="68"/>
      <c r="ZR8" s="68"/>
      <c r="ZS8" s="68"/>
      <c r="ZT8" s="68"/>
      <c r="ZU8" s="68"/>
      <c r="ZV8" s="68"/>
      <c r="ZW8" s="68"/>
      <c r="ZX8" s="68"/>
      <c r="ZY8" s="68"/>
      <c r="ZZ8" s="68"/>
      <c r="AAA8" s="68"/>
      <c r="AAB8" s="68"/>
      <c r="AAC8" s="68"/>
      <c r="AAD8" s="68"/>
      <c r="AAE8" s="68"/>
      <c r="AAF8" s="68"/>
      <c r="AAG8" s="68"/>
      <c r="AAH8" s="68"/>
      <c r="AAI8" s="68"/>
      <c r="AAJ8" s="68"/>
      <c r="AAK8" s="68"/>
      <c r="AAL8" s="68"/>
      <c r="AAM8" s="68"/>
      <c r="AAN8" s="68"/>
      <c r="AAO8" s="68"/>
      <c r="AAP8" s="68"/>
      <c r="AAQ8" s="68"/>
      <c r="AAR8" s="68"/>
      <c r="AAS8" s="68"/>
      <c r="AAT8" s="68"/>
      <c r="AAU8" s="68"/>
      <c r="AAV8" s="68"/>
      <c r="AAW8" s="68"/>
      <c r="AAX8" s="68"/>
      <c r="AAY8" s="68"/>
      <c r="AAZ8" s="68"/>
      <c r="ABA8" s="68"/>
      <c r="ABB8" s="68"/>
      <c r="ABC8" s="68"/>
      <c r="ABD8" s="68"/>
      <c r="ABE8" s="68"/>
      <c r="ABF8" s="68"/>
      <c r="ABG8" s="68"/>
      <c r="ABH8" s="68"/>
      <c r="ABI8" s="68"/>
      <c r="ABJ8" s="68"/>
      <c r="ABK8" s="68"/>
      <c r="ABL8" s="68"/>
      <c r="ABM8" s="68"/>
      <c r="ABN8" s="68"/>
      <c r="ABO8" s="68"/>
      <c r="ABP8" s="68"/>
      <c r="ABQ8" s="68"/>
      <c r="ABR8" s="68"/>
      <c r="ABS8" s="68"/>
      <c r="ABT8" s="68"/>
      <c r="ABU8" s="68"/>
      <c r="ABV8" s="68"/>
      <c r="ABW8" s="68"/>
      <c r="ABX8" s="68"/>
      <c r="ABY8" s="68"/>
      <c r="ABZ8" s="68"/>
      <c r="ACA8" s="68"/>
      <c r="ACB8" s="68"/>
      <c r="ACC8" s="68"/>
      <c r="ACD8" s="68"/>
      <c r="ACE8" s="68"/>
      <c r="ACF8" s="68"/>
      <c r="ACG8" s="68"/>
      <c r="ACH8" s="68"/>
      <c r="ACI8" s="68"/>
      <c r="ACJ8" s="68"/>
      <c r="ACK8" s="68"/>
      <c r="ACL8" s="68"/>
      <c r="ACM8" s="68"/>
      <c r="ACN8" s="68"/>
      <c r="ACO8" s="68"/>
      <c r="ACP8" s="68"/>
      <c r="ACQ8" s="68"/>
    </row>
    <row r="9" spans="1:771" s="69" customFormat="1" ht="56.25" customHeight="1" x14ac:dyDescent="0.25">
      <c r="A9" s="291"/>
      <c r="B9" s="292"/>
      <c r="C9" s="100" t="s">
        <v>175</v>
      </c>
      <c r="D9" s="100" t="s">
        <v>176</v>
      </c>
      <c r="E9" s="100">
        <v>2020</v>
      </c>
      <c r="F9" s="100">
        <v>2021</v>
      </c>
      <c r="G9" s="106">
        <v>2020</v>
      </c>
      <c r="H9" s="106">
        <v>2021</v>
      </c>
      <c r="I9" s="106">
        <v>2020</v>
      </c>
      <c r="J9" s="106">
        <v>2021</v>
      </c>
      <c r="K9" s="106">
        <v>2020</v>
      </c>
      <c r="L9" s="106">
        <v>2021</v>
      </c>
      <c r="M9" s="106">
        <v>2020</v>
      </c>
      <c r="N9" s="106">
        <v>2021</v>
      </c>
      <c r="O9" s="111">
        <v>2020</v>
      </c>
      <c r="P9" s="111">
        <v>2021</v>
      </c>
      <c r="Q9" s="106">
        <v>2020</v>
      </c>
      <c r="R9" s="106">
        <v>2021</v>
      </c>
      <c r="S9" s="106">
        <v>2020</v>
      </c>
      <c r="T9" s="106">
        <v>2021</v>
      </c>
      <c r="U9" s="106">
        <v>2020</v>
      </c>
      <c r="V9" s="106">
        <v>2021</v>
      </c>
      <c r="W9" s="106">
        <v>2020</v>
      </c>
      <c r="X9" s="106">
        <v>2021</v>
      </c>
      <c r="Y9" s="111">
        <v>2020</v>
      </c>
      <c r="Z9" s="111">
        <v>2021</v>
      </c>
      <c r="AA9" s="106">
        <v>2020</v>
      </c>
      <c r="AB9" s="106">
        <v>2021</v>
      </c>
      <c r="AC9" s="106">
        <v>2020</v>
      </c>
      <c r="AD9" s="106">
        <v>2021</v>
      </c>
      <c r="AE9" s="106">
        <v>2020</v>
      </c>
      <c r="AF9" s="106">
        <v>2021</v>
      </c>
      <c r="AG9" s="106">
        <v>2020</v>
      </c>
      <c r="AH9" s="106">
        <v>2021</v>
      </c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  <c r="IW9" s="68"/>
      <c r="IX9" s="68"/>
      <c r="IY9" s="68"/>
      <c r="IZ9" s="68"/>
      <c r="JA9" s="68"/>
      <c r="JB9" s="68"/>
      <c r="JC9" s="68"/>
      <c r="JD9" s="68"/>
      <c r="JE9" s="68"/>
      <c r="JF9" s="68"/>
      <c r="JG9" s="68"/>
      <c r="JH9" s="68"/>
      <c r="JI9" s="68"/>
      <c r="JJ9" s="68"/>
      <c r="JK9" s="68"/>
      <c r="JL9" s="68"/>
      <c r="JM9" s="68"/>
      <c r="JN9" s="68"/>
      <c r="JO9" s="68"/>
      <c r="JP9" s="68"/>
      <c r="JQ9" s="68"/>
      <c r="JR9" s="68"/>
      <c r="JS9" s="68"/>
      <c r="JT9" s="68"/>
      <c r="JU9" s="68"/>
      <c r="JV9" s="68"/>
      <c r="JW9" s="68"/>
      <c r="JX9" s="68"/>
      <c r="JY9" s="68"/>
      <c r="JZ9" s="68"/>
      <c r="KA9" s="68"/>
      <c r="KB9" s="68"/>
      <c r="KC9" s="68"/>
      <c r="KD9" s="68"/>
      <c r="KE9" s="68"/>
      <c r="KF9" s="68"/>
      <c r="KG9" s="68"/>
      <c r="KH9" s="68"/>
      <c r="KI9" s="68"/>
      <c r="KJ9" s="68"/>
      <c r="KK9" s="68"/>
      <c r="KL9" s="68"/>
      <c r="KM9" s="68"/>
      <c r="KN9" s="68"/>
      <c r="KO9" s="68"/>
      <c r="KP9" s="68"/>
      <c r="KQ9" s="68"/>
      <c r="KR9" s="68"/>
      <c r="KS9" s="68"/>
      <c r="KT9" s="68"/>
      <c r="KU9" s="68"/>
      <c r="KV9" s="68"/>
      <c r="KW9" s="68"/>
      <c r="KX9" s="68"/>
      <c r="KY9" s="68"/>
      <c r="KZ9" s="68"/>
      <c r="LA9" s="68"/>
      <c r="LB9" s="68"/>
      <c r="LC9" s="68"/>
      <c r="LD9" s="68"/>
      <c r="LE9" s="68"/>
      <c r="LF9" s="68"/>
      <c r="LG9" s="68"/>
      <c r="LH9" s="68"/>
      <c r="LI9" s="68"/>
      <c r="LJ9" s="68"/>
      <c r="LK9" s="68"/>
      <c r="LL9" s="68"/>
      <c r="LM9" s="68"/>
      <c r="LN9" s="68"/>
      <c r="LO9" s="68"/>
      <c r="LP9" s="68"/>
      <c r="LQ9" s="68"/>
      <c r="LR9" s="68"/>
      <c r="LS9" s="68"/>
      <c r="LT9" s="68"/>
      <c r="LU9" s="68"/>
      <c r="LV9" s="68"/>
      <c r="LW9" s="68"/>
      <c r="LX9" s="68"/>
      <c r="LY9" s="68"/>
      <c r="LZ9" s="68"/>
      <c r="MA9" s="68"/>
      <c r="MB9" s="68"/>
      <c r="MC9" s="68"/>
      <c r="MD9" s="68"/>
      <c r="ME9" s="68"/>
      <c r="MF9" s="68"/>
      <c r="MG9" s="68"/>
      <c r="MH9" s="68"/>
      <c r="MI9" s="68"/>
      <c r="MJ9" s="68"/>
      <c r="MK9" s="68"/>
      <c r="ML9" s="68"/>
      <c r="MM9" s="68"/>
      <c r="MN9" s="68"/>
      <c r="MO9" s="68"/>
      <c r="MP9" s="68"/>
      <c r="MQ9" s="68"/>
      <c r="MR9" s="68"/>
      <c r="MS9" s="68"/>
      <c r="MT9" s="68"/>
      <c r="MU9" s="68"/>
      <c r="MV9" s="68"/>
      <c r="MW9" s="68"/>
      <c r="MX9" s="68"/>
      <c r="MY9" s="68"/>
      <c r="MZ9" s="68"/>
      <c r="NA9" s="68"/>
      <c r="NB9" s="68"/>
      <c r="NC9" s="68"/>
      <c r="ND9" s="68"/>
      <c r="NE9" s="68"/>
      <c r="NF9" s="68"/>
      <c r="NG9" s="68"/>
      <c r="NH9" s="68"/>
      <c r="NI9" s="68"/>
      <c r="NJ9" s="68"/>
      <c r="NK9" s="68"/>
      <c r="NL9" s="68"/>
      <c r="NM9" s="68"/>
      <c r="NN9" s="68"/>
      <c r="NO9" s="68"/>
      <c r="NP9" s="68"/>
      <c r="NQ9" s="68"/>
      <c r="NR9" s="68"/>
      <c r="NS9" s="68"/>
      <c r="NT9" s="68"/>
      <c r="NU9" s="68"/>
      <c r="NV9" s="68"/>
      <c r="NW9" s="68"/>
      <c r="NX9" s="68"/>
      <c r="NY9" s="68"/>
      <c r="NZ9" s="68"/>
      <c r="OA9" s="68"/>
      <c r="OB9" s="68"/>
      <c r="OC9" s="68"/>
      <c r="OD9" s="68"/>
      <c r="OE9" s="68"/>
      <c r="OF9" s="68"/>
      <c r="OG9" s="68"/>
      <c r="OH9" s="68"/>
      <c r="OI9" s="68"/>
      <c r="OJ9" s="68"/>
      <c r="OK9" s="68"/>
      <c r="OL9" s="68"/>
      <c r="OM9" s="68"/>
      <c r="ON9" s="68"/>
      <c r="OO9" s="68"/>
      <c r="OP9" s="68"/>
      <c r="OQ9" s="68"/>
      <c r="OR9" s="68"/>
      <c r="OS9" s="68"/>
      <c r="OT9" s="68"/>
      <c r="OU9" s="68"/>
      <c r="OV9" s="68"/>
      <c r="OW9" s="68"/>
      <c r="OX9" s="68"/>
      <c r="OY9" s="68"/>
      <c r="OZ9" s="68"/>
      <c r="PA9" s="68"/>
      <c r="PB9" s="68"/>
      <c r="PC9" s="68"/>
      <c r="PD9" s="68"/>
      <c r="PE9" s="68"/>
      <c r="PF9" s="68"/>
      <c r="PG9" s="68"/>
      <c r="PH9" s="68"/>
      <c r="PI9" s="68"/>
      <c r="PJ9" s="68"/>
      <c r="PK9" s="68"/>
      <c r="PL9" s="68"/>
      <c r="PM9" s="68"/>
      <c r="PN9" s="68"/>
      <c r="PO9" s="68"/>
      <c r="PP9" s="68"/>
      <c r="PQ9" s="68"/>
      <c r="PR9" s="68"/>
      <c r="PS9" s="68"/>
      <c r="PT9" s="68"/>
      <c r="PU9" s="68"/>
      <c r="PV9" s="68"/>
      <c r="PW9" s="68"/>
      <c r="PX9" s="68"/>
      <c r="PY9" s="68"/>
      <c r="PZ9" s="68"/>
      <c r="QA9" s="68"/>
      <c r="QB9" s="68"/>
      <c r="QC9" s="68"/>
      <c r="QD9" s="68"/>
      <c r="QE9" s="68"/>
      <c r="QF9" s="68"/>
      <c r="QG9" s="68"/>
      <c r="QH9" s="68"/>
      <c r="QI9" s="68"/>
      <c r="QJ9" s="68"/>
      <c r="QK9" s="68"/>
      <c r="QL9" s="68"/>
      <c r="QM9" s="68"/>
      <c r="QN9" s="68"/>
      <c r="QO9" s="68"/>
      <c r="QP9" s="68"/>
      <c r="QQ9" s="68"/>
      <c r="QR9" s="68"/>
      <c r="QS9" s="68"/>
      <c r="QT9" s="68"/>
      <c r="QU9" s="68"/>
      <c r="QV9" s="68"/>
      <c r="QW9" s="68"/>
      <c r="QX9" s="68"/>
      <c r="QY9" s="68"/>
      <c r="QZ9" s="68"/>
      <c r="RA9" s="68"/>
      <c r="RB9" s="68"/>
      <c r="RC9" s="68"/>
      <c r="RD9" s="68"/>
      <c r="RE9" s="68"/>
      <c r="RF9" s="68"/>
      <c r="RG9" s="68"/>
      <c r="RH9" s="68"/>
      <c r="RI9" s="68"/>
      <c r="RJ9" s="68"/>
      <c r="RK9" s="68"/>
      <c r="RL9" s="68"/>
      <c r="RM9" s="68"/>
      <c r="RN9" s="68"/>
      <c r="RO9" s="68"/>
      <c r="RP9" s="68"/>
      <c r="RQ9" s="68"/>
      <c r="RR9" s="68"/>
      <c r="RS9" s="68"/>
      <c r="RT9" s="68"/>
      <c r="RU9" s="68"/>
      <c r="RV9" s="68"/>
      <c r="RW9" s="68"/>
      <c r="RX9" s="68"/>
      <c r="RY9" s="68"/>
      <c r="RZ9" s="68"/>
      <c r="SA9" s="68"/>
      <c r="SB9" s="68"/>
      <c r="SC9" s="68"/>
      <c r="SD9" s="68"/>
      <c r="SE9" s="68"/>
      <c r="SF9" s="68"/>
      <c r="SG9" s="68"/>
      <c r="SH9" s="68"/>
      <c r="SI9" s="68"/>
      <c r="SJ9" s="68"/>
      <c r="SK9" s="68"/>
      <c r="SL9" s="68"/>
      <c r="SM9" s="68"/>
      <c r="SN9" s="68"/>
      <c r="SO9" s="68"/>
      <c r="SP9" s="68"/>
      <c r="SQ9" s="68"/>
      <c r="SR9" s="68"/>
      <c r="SS9" s="68"/>
      <c r="ST9" s="68"/>
      <c r="SU9" s="68"/>
      <c r="SV9" s="68"/>
      <c r="SW9" s="68"/>
      <c r="SX9" s="68"/>
      <c r="SY9" s="68"/>
      <c r="SZ9" s="68"/>
      <c r="TA9" s="68"/>
      <c r="TB9" s="68"/>
      <c r="TC9" s="68"/>
      <c r="TD9" s="68"/>
      <c r="TE9" s="68"/>
      <c r="TF9" s="68"/>
      <c r="TG9" s="68"/>
      <c r="TH9" s="68"/>
      <c r="TI9" s="68"/>
      <c r="TJ9" s="68"/>
      <c r="TK9" s="68"/>
      <c r="TL9" s="68"/>
      <c r="TM9" s="68"/>
      <c r="TN9" s="68"/>
      <c r="TO9" s="68"/>
      <c r="TP9" s="68"/>
      <c r="TQ9" s="68"/>
      <c r="TR9" s="68"/>
      <c r="TS9" s="68"/>
      <c r="TT9" s="68"/>
      <c r="TU9" s="68"/>
      <c r="TV9" s="68"/>
      <c r="TW9" s="68"/>
      <c r="TX9" s="68"/>
      <c r="TY9" s="68"/>
      <c r="TZ9" s="68"/>
      <c r="UA9" s="68"/>
      <c r="UB9" s="68"/>
      <c r="UC9" s="68"/>
      <c r="UD9" s="68"/>
      <c r="UE9" s="68"/>
      <c r="UF9" s="68"/>
      <c r="UG9" s="68"/>
      <c r="UH9" s="68"/>
      <c r="UI9" s="68"/>
      <c r="UJ9" s="68"/>
      <c r="UK9" s="68"/>
      <c r="UL9" s="68"/>
      <c r="UM9" s="68"/>
      <c r="UN9" s="68"/>
      <c r="UO9" s="68"/>
      <c r="UP9" s="68"/>
      <c r="UQ9" s="68"/>
      <c r="UR9" s="68"/>
      <c r="US9" s="68"/>
      <c r="UT9" s="68"/>
      <c r="UU9" s="68"/>
      <c r="UV9" s="68"/>
      <c r="UW9" s="68"/>
      <c r="UX9" s="68"/>
      <c r="UY9" s="68"/>
      <c r="UZ9" s="68"/>
      <c r="VA9" s="68"/>
      <c r="VB9" s="68"/>
      <c r="VC9" s="68"/>
      <c r="VD9" s="68"/>
      <c r="VE9" s="68"/>
      <c r="VF9" s="68"/>
      <c r="VG9" s="68"/>
      <c r="VH9" s="68"/>
      <c r="VI9" s="68"/>
      <c r="VJ9" s="68"/>
      <c r="VK9" s="68"/>
      <c r="VL9" s="68"/>
      <c r="VM9" s="68"/>
      <c r="VN9" s="68"/>
      <c r="VO9" s="68"/>
      <c r="VP9" s="68"/>
      <c r="VQ9" s="68"/>
      <c r="VR9" s="68"/>
      <c r="VS9" s="68"/>
      <c r="VT9" s="68"/>
      <c r="VU9" s="68"/>
      <c r="VV9" s="68"/>
      <c r="VW9" s="68"/>
      <c r="VX9" s="68"/>
      <c r="VY9" s="68"/>
      <c r="VZ9" s="68"/>
      <c r="WA9" s="68"/>
      <c r="WB9" s="68"/>
      <c r="WC9" s="68"/>
      <c r="WD9" s="68"/>
      <c r="WE9" s="68"/>
      <c r="WF9" s="68"/>
      <c r="WG9" s="68"/>
      <c r="WH9" s="68"/>
      <c r="WI9" s="68"/>
      <c r="WJ9" s="68"/>
      <c r="WK9" s="68"/>
      <c r="WL9" s="68"/>
      <c r="WM9" s="68"/>
      <c r="WN9" s="68"/>
      <c r="WO9" s="68"/>
      <c r="WP9" s="68"/>
      <c r="WQ9" s="68"/>
      <c r="WR9" s="68"/>
      <c r="WS9" s="68"/>
      <c r="WT9" s="68"/>
      <c r="WU9" s="68"/>
      <c r="WV9" s="68"/>
      <c r="WW9" s="68"/>
      <c r="WX9" s="68"/>
      <c r="WY9" s="68"/>
      <c r="WZ9" s="68"/>
      <c r="XA9" s="68"/>
      <c r="XB9" s="68"/>
      <c r="XC9" s="68"/>
      <c r="XD9" s="68"/>
      <c r="XE9" s="68"/>
      <c r="XF9" s="68"/>
      <c r="XG9" s="68"/>
      <c r="XH9" s="68"/>
      <c r="XI9" s="68"/>
      <c r="XJ9" s="68"/>
      <c r="XK9" s="68"/>
      <c r="XL9" s="68"/>
      <c r="XM9" s="68"/>
      <c r="XN9" s="68"/>
      <c r="XO9" s="68"/>
      <c r="XP9" s="68"/>
      <c r="XQ9" s="68"/>
      <c r="XR9" s="68"/>
      <c r="XS9" s="68"/>
      <c r="XT9" s="68"/>
      <c r="XU9" s="68"/>
      <c r="XV9" s="68"/>
      <c r="XW9" s="68"/>
      <c r="XX9" s="68"/>
      <c r="XY9" s="68"/>
      <c r="XZ9" s="68"/>
      <c r="YA9" s="68"/>
      <c r="YB9" s="68"/>
      <c r="YC9" s="68"/>
      <c r="YD9" s="68"/>
      <c r="YE9" s="68"/>
      <c r="YF9" s="68"/>
      <c r="YG9" s="68"/>
      <c r="YH9" s="68"/>
      <c r="YI9" s="68"/>
      <c r="YJ9" s="68"/>
      <c r="YK9" s="68"/>
      <c r="YL9" s="68"/>
      <c r="YM9" s="68"/>
      <c r="YN9" s="68"/>
      <c r="YO9" s="68"/>
      <c r="YP9" s="68"/>
      <c r="YQ9" s="68"/>
      <c r="YR9" s="68"/>
      <c r="YS9" s="68"/>
      <c r="YT9" s="68"/>
      <c r="YU9" s="68"/>
      <c r="YV9" s="68"/>
      <c r="YW9" s="68"/>
      <c r="YX9" s="68"/>
      <c r="YY9" s="68"/>
      <c r="YZ9" s="68"/>
      <c r="ZA9" s="68"/>
      <c r="ZB9" s="68"/>
      <c r="ZC9" s="68"/>
      <c r="ZD9" s="68"/>
      <c r="ZE9" s="68"/>
      <c r="ZF9" s="68"/>
      <c r="ZG9" s="68"/>
      <c r="ZH9" s="68"/>
      <c r="ZI9" s="68"/>
      <c r="ZJ9" s="68"/>
      <c r="ZK9" s="68"/>
      <c r="ZL9" s="68"/>
      <c r="ZM9" s="68"/>
      <c r="ZN9" s="68"/>
      <c r="ZO9" s="68"/>
      <c r="ZP9" s="68"/>
      <c r="ZQ9" s="68"/>
      <c r="ZR9" s="68"/>
      <c r="ZS9" s="68"/>
      <c r="ZT9" s="68"/>
      <c r="ZU9" s="68"/>
      <c r="ZV9" s="68"/>
      <c r="ZW9" s="68"/>
      <c r="ZX9" s="68"/>
      <c r="ZY9" s="68"/>
      <c r="ZZ9" s="68"/>
      <c r="AAA9" s="68"/>
      <c r="AAB9" s="68"/>
      <c r="AAC9" s="68"/>
      <c r="AAD9" s="68"/>
      <c r="AAE9" s="68"/>
      <c r="AAF9" s="68"/>
      <c r="AAG9" s="68"/>
      <c r="AAH9" s="68"/>
      <c r="AAI9" s="68"/>
      <c r="AAJ9" s="68"/>
      <c r="AAK9" s="68"/>
      <c r="AAL9" s="68"/>
      <c r="AAM9" s="68"/>
      <c r="AAN9" s="68"/>
      <c r="AAO9" s="68"/>
      <c r="AAP9" s="68"/>
      <c r="AAQ9" s="68"/>
      <c r="AAR9" s="68"/>
      <c r="AAS9" s="68"/>
      <c r="AAT9" s="68"/>
      <c r="AAU9" s="68"/>
      <c r="AAV9" s="68"/>
      <c r="AAW9" s="68"/>
      <c r="AAX9" s="68"/>
      <c r="AAY9" s="68"/>
      <c r="AAZ9" s="68"/>
      <c r="ABA9" s="68"/>
      <c r="ABB9" s="68"/>
      <c r="ABC9" s="68"/>
      <c r="ABD9" s="68"/>
      <c r="ABE9" s="68"/>
      <c r="ABF9" s="68"/>
      <c r="ABG9" s="68"/>
      <c r="ABH9" s="68"/>
      <c r="ABI9" s="68"/>
      <c r="ABJ9" s="68"/>
      <c r="ABK9" s="68"/>
      <c r="ABL9" s="68"/>
      <c r="ABM9" s="68"/>
      <c r="ABN9" s="68"/>
      <c r="ABO9" s="68"/>
      <c r="ABP9" s="68"/>
      <c r="ABQ9" s="68"/>
      <c r="ABR9" s="68"/>
      <c r="ABS9" s="68"/>
      <c r="ABT9" s="68"/>
      <c r="ABU9" s="68"/>
      <c r="ABV9" s="68"/>
      <c r="ABW9" s="68"/>
      <c r="ABX9" s="68"/>
      <c r="ABY9" s="68"/>
      <c r="ABZ9" s="68"/>
      <c r="ACA9" s="68"/>
      <c r="ACB9" s="68"/>
      <c r="ACC9" s="68"/>
      <c r="ACD9" s="68"/>
      <c r="ACE9" s="68"/>
      <c r="ACF9" s="68"/>
      <c r="ACG9" s="68"/>
      <c r="ACH9" s="68"/>
      <c r="ACI9" s="68"/>
      <c r="ACJ9" s="68"/>
      <c r="ACK9" s="68"/>
      <c r="ACL9" s="68"/>
      <c r="ACM9" s="68"/>
      <c r="ACN9" s="68"/>
      <c r="ACO9" s="68"/>
      <c r="ACP9" s="68"/>
      <c r="ACQ9" s="68"/>
    </row>
    <row r="10" spans="1:771" x14ac:dyDescent="0.25">
      <c r="A10" s="59">
        <v>1</v>
      </c>
      <c r="B10" s="59">
        <f>A10+1</f>
        <v>2</v>
      </c>
      <c r="C10" s="112">
        <f t="shared" ref="C10:AH10" si="0">B10+1</f>
        <v>3</v>
      </c>
      <c r="D10" s="112">
        <f t="shared" si="0"/>
        <v>4</v>
      </c>
      <c r="E10" s="112">
        <f t="shared" si="0"/>
        <v>5</v>
      </c>
      <c r="F10" s="112">
        <f t="shared" si="0"/>
        <v>6</v>
      </c>
      <c r="G10" s="59">
        <f t="shared" si="0"/>
        <v>7</v>
      </c>
      <c r="H10" s="59">
        <f t="shared" si="0"/>
        <v>8</v>
      </c>
      <c r="I10" s="59">
        <f t="shared" si="0"/>
        <v>9</v>
      </c>
      <c r="J10" s="59">
        <f t="shared" si="0"/>
        <v>10</v>
      </c>
      <c r="K10" s="59">
        <f t="shared" si="0"/>
        <v>11</v>
      </c>
      <c r="L10" s="59">
        <f t="shared" si="0"/>
        <v>12</v>
      </c>
      <c r="M10" s="59">
        <f t="shared" si="0"/>
        <v>13</v>
      </c>
      <c r="N10" s="59">
        <f t="shared" si="0"/>
        <v>14</v>
      </c>
      <c r="O10" s="112">
        <f t="shared" si="0"/>
        <v>15</v>
      </c>
      <c r="P10" s="112">
        <f t="shared" si="0"/>
        <v>16</v>
      </c>
      <c r="Q10" s="59">
        <f t="shared" si="0"/>
        <v>17</v>
      </c>
      <c r="R10" s="59">
        <f t="shared" si="0"/>
        <v>18</v>
      </c>
      <c r="S10" s="59">
        <f t="shared" si="0"/>
        <v>19</v>
      </c>
      <c r="T10" s="59">
        <f t="shared" si="0"/>
        <v>20</v>
      </c>
      <c r="U10" s="59">
        <f t="shared" si="0"/>
        <v>21</v>
      </c>
      <c r="V10" s="59">
        <f t="shared" si="0"/>
        <v>22</v>
      </c>
      <c r="W10" s="59">
        <f t="shared" si="0"/>
        <v>23</v>
      </c>
      <c r="X10" s="59">
        <f t="shared" si="0"/>
        <v>24</v>
      </c>
      <c r="Y10" s="112">
        <f t="shared" si="0"/>
        <v>25</v>
      </c>
      <c r="Z10" s="112">
        <f t="shared" si="0"/>
        <v>26</v>
      </c>
      <c r="AA10" s="59">
        <f t="shared" si="0"/>
        <v>27</v>
      </c>
      <c r="AB10" s="59">
        <f t="shared" si="0"/>
        <v>28</v>
      </c>
      <c r="AC10" s="59">
        <f t="shared" si="0"/>
        <v>29</v>
      </c>
      <c r="AD10" s="59">
        <f t="shared" si="0"/>
        <v>30</v>
      </c>
      <c r="AE10" s="59">
        <f t="shared" si="0"/>
        <v>31</v>
      </c>
      <c r="AF10" s="59">
        <f t="shared" si="0"/>
        <v>32</v>
      </c>
      <c r="AG10" s="59">
        <f t="shared" si="0"/>
        <v>33</v>
      </c>
      <c r="AH10" s="59">
        <f t="shared" si="0"/>
        <v>34</v>
      </c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  <c r="IW10" s="70"/>
      <c r="IX10" s="70"/>
      <c r="IY10" s="70"/>
      <c r="IZ10" s="70"/>
      <c r="JA10" s="70"/>
      <c r="JB10" s="70"/>
      <c r="JC10" s="70"/>
      <c r="JD10" s="70"/>
      <c r="JE10" s="70"/>
      <c r="JF10" s="70"/>
      <c r="JG10" s="70"/>
      <c r="JH10" s="70"/>
      <c r="JI10" s="70"/>
      <c r="JJ10" s="70"/>
      <c r="JK10" s="70"/>
      <c r="JL10" s="70"/>
      <c r="JM10" s="70"/>
      <c r="JN10" s="70"/>
      <c r="JO10" s="70"/>
      <c r="JP10" s="70"/>
      <c r="JQ10" s="70"/>
      <c r="JR10" s="70"/>
      <c r="JS10" s="70"/>
      <c r="JT10" s="70"/>
      <c r="JU10" s="70"/>
      <c r="JV10" s="70"/>
      <c r="JW10" s="70"/>
      <c r="JX10" s="70"/>
      <c r="JY10" s="70"/>
      <c r="JZ10" s="70"/>
      <c r="KA10" s="70"/>
      <c r="KB10" s="70"/>
      <c r="KC10" s="70"/>
      <c r="KD10" s="70"/>
      <c r="KE10" s="70"/>
      <c r="KF10" s="70"/>
      <c r="KG10" s="70"/>
      <c r="KH10" s="70"/>
      <c r="KI10" s="70"/>
      <c r="KJ10" s="70"/>
      <c r="KK10" s="70"/>
      <c r="KL10" s="70"/>
      <c r="KM10" s="70"/>
      <c r="KN10" s="70"/>
      <c r="KO10" s="70"/>
      <c r="KP10" s="70"/>
      <c r="KQ10" s="70"/>
      <c r="KR10" s="70"/>
      <c r="KS10" s="70"/>
      <c r="KT10" s="70"/>
      <c r="KU10" s="70"/>
      <c r="KV10" s="70"/>
      <c r="KW10" s="70"/>
      <c r="KX10" s="70"/>
      <c r="KY10" s="70"/>
      <c r="KZ10" s="70"/>
      <c r="LA10" s="70"/>
      <c r="LB10" s="70"/>
      <c r="LC10" s="70"/>
      <c r="LD10" s="70"/>
      <c r="LE10" s="70"/>
      <c r="LF10" s="70"/>
      <c r="LG10" s="70"/>
      <c r="LH10" s="70"/>
      <c r="LI10" s="70"/>
      <c r="LJ10" s="70"/>
      <c r="LK10" s="70"/>
      <c r="LL10" s="70"/>
      <c r="LM10" s="70"/>
      <c r="LN10" s="70"/>
      <c r="LO10" s="70"/>
      <c r="LP10" s="70"/>
      <c r="LQ10" s="70"/>
      <c r="LR10" s="70"/>
      <c r="LS10" s="70"/>
      <c r="LT10" s="70"/>
      <c r="LU10" s="70"/>
      <c r="LV10" s="70"/>
      <c r="LW10" s="70"/>
      <c r="LX10" s="70"/>
      <c r="LY10" s="70"/>
      <c r="LZ10" s="70"/>
      <c r="MA10" s="70"/>
      <c r="MB10" s="70"/>
      <c r="MC10" s="70"/>
      <c r="MD10" s="70"/>
      <c r="ME10" s="70"/>
      <c r="MF10" s="70"/>
      <c r="MG10" s="70"/>
      <c r="MH10" s="70"/>
      <c r="MI10" s="70"/>
      <c r="MJ10" s="70"/>
      <c r="MK10" s="70"/>
      <c r="ML10" s="70"/>
      <c r="MM10" s="70"/>
      <c r="MN10" s="70"/>
      <c r="MO10" s="70"/>
      <c r="MP10" s="70"/>
      <c r="MQ10" s="70"/>
      <c r="MR10" s="70"/>
      <c r="MS10" s="70"/>
      <c r="MT10" s="70"/>
      <c r="MU10" s="70"/>
      <c r="MV10" s="70"/>
      <c r="MW10" s="70"/>
      <c r="MX10" s="70"/>
      <c r="MY10" s="70"/>
      <c r="MZ10" s="70"/>
      <c r="NA10" s="70"/>
      <c r="NB10" s="70"/>
      <c r="NC10" s="70"/>
      <c r="ND10" s="70"/>
      <c r="NE10" s="70"/>
      <c r="NF10" s="70"/>
      <c r="NG10" s="70"/>
      <c r="NH10" s="70"/>
      <c r="NI10" s="70"/>
      <c r="NJ10" s="70"/>
      <c r="NK10" s="70"/>
      <c r="NL10" s="70"/>
      <c r="NM10" s="70"/>
      <c r="NN10" s="70"/>
      <c r="NO10" s="70"/>
      <c r="NP10" s="70"/>
      <c r="NQ10" s="70"/>
      <c r="NR10" s="70"/>
      <c r="NS10" s="70"/>
      <c r="NT10" s="70"/>
      <c r="NU10" s="70"/>
      <c r="NV10" s="70"/>
      <c r="NW10" s="70"/>
      <c r="NX10" s="70"/>
      <c r="NY10" s="70"/>
      <c r="NZ10" s="70"/>
      <c r="OA10" s="70"/>
      <c r="OB10" s="70"/>
      <c r="OC10" s="70"/>
      <c r="OD10" s="70"/>
      <c r="OE10" s="70"/>
      <c r="OF10" s="70"/>
      <c r="OG10" s="70"/>
      <c r="OH10" s="70"/>
      <c r="OI10" s="70"/>
      <c r="OJ10" s="70"/>
      <c r="OK10" s="70"/>
      <c r="OL10" s="70"/>
      <c r="OM10" s="70"/>
      <c r="ON10" s="70"/>
      <c r="OO10" s="70"/>
      <c r="OP10" s="70"/>
      <c r="OQ10" s="70"/>
      <c r="OR10" s="70"/>
      <c r="OS10" s="70"/>
      <c r="OT10" s="70"/>
      <c r="OU10" s="70"/>
      <c r="OV10" s="70"/>
      <c r="OW10" s="70"/>
      <c r="OX10" s="70"/>
      <c r="OY10" s="70"/>
      <c r="OZ10" s="70"/>
      <c r="PA10" s="70"/>
      <c r="PB10" s="70"/>
      <c r="PC10" s="70"/>
      <c r="PD10" s="70"/>
      <c r="PE10" s="70"/>
      <c r="PF10" s="70"/>
      <c r="PG10" s="70"/>
      <c r="PH10" s="70"/>
      <c r="PI10" s="70"/>
      <c r="PJ10" s="70"/>
      <c r="PK10" s="70"/>
      <c r="PL10" s="70"/>
      <c r="PM10" s="70"/>
      <c r="PN10" s="70"/>
      <c r="PO10" s="70"/>
      <c r="PP10" s="70"/>
      <c r="PQ10" s="70"/>
      <c r="PR10" s="70"/>
      <c r="PS10" s="70"/>
      <c r="PT10" s="70"/>
      <c r="PU10" s="70"/>
      <c r="PV10" s="70"/>
      <c r="PW10" s="70"/>
      <c r="PX10" s="70"/>
      <c r="PY10" s="70"/>
      <c r="PZ10" s="70"/>
      <c r="QA10" s="70"/>
      <c r="QB10" s="70"/>
      <c r="QC10" s="70"/>
      <c r="QD10" s="70"/>
      <c r="QE10" s="70"/>
      <c r="QF10" s="70"/>
      <c r="QG10" s="70"/>
      <c r="QH10" s="70"/>
      <c r="QI10" s="70"/>
      <c r="QJ10" s="70"/>
      <c r="QK10" s="70"/>
      <c r="QL10" s="70"/>
      <c r="QM10" s="70"/>
      <c r="QN10" s="70"/>
      <c r="QO10" s="70"/>
      <c r="QP10" s="70"/>
      <c r="QQ10" s="70"/>
      <c r="QR10" s="70"/>
      <c r="QS10" s="70"/>
      <c r="QT10" s="70"/>
      <c r="QU10" s="70"/>
      <c r="QV10" s="70"/>
      <c r="QW10" s="70"/>
      <c r="QX10" s="70"/>
      <c r="QY10" s="70"/>
      <c r="QZ10" s="70"/>
      <c r="RA10" s="70"/>
      <c r="RB10" s="70"/>
      <c r="RC10" s="70"/>
      <c r="RD10" s="70"/>
      <c r="RE10" s="70"/>
      <c r="RF10" s="70"/>
      <c r="RG10" s="70"/>
      <c r="RH10" s="70"/>
      <c r="RI10" s="70"/>
      <c r="RJ10" s="70"/>
      <c r="RK10" s="70"/>
      <c r="RL10" s="70"/>
      <c r="RM10" s="70"/>
      <c r="RN10" s="70"/>
      <c r="RO10" s="70"/>
      <c r="RP10" s="70"/>
      <c r="RQ10" s="70"/>
      <c r="RR10" s="70"/>
      <c r="RS10" s="70"/>
      <c r="RT10" s="70"/>
      <c r="RU10" s="70"/>
      <c r="RV10" s="70"/>
      <c r="RW10" s="70"/>
      <c r="RX10" s="70"/>
      <c r="RY10" s="70"/>
      <c r="RZ10" s="70"/>
      <c r="SA10" s="70"/>
      <c r="SB10" s="70"/>
      <c r="SC10" s="70"/>
      <c r="SD10" s="70"/>
      <c r="SE10" s="70"/>
      <c r="SF10" s="70"/>
      <c r="SG10" s="70"/>
      <c r="SH10" s="70"/>
      <c r="SI10" s="70"/>
      <c r="SJ10" s="70"/>
      <c r="SK10" s="70"/>
      <c r="SL10" s="70"/>
      <c r="SM10" s="70"/>
      <c r="SN10" s="70"/>
      <c r="SO10" s="70"/>
      <c r="SP10" s="70"/>
      <c r="SQ10" s="70"/>
      <c r="SR10" s="70"/>
      <c r="SS10" s="70"/>
      <c r="ST10" s="70"/>
      <c r="SU10" s="70"/>
      <c r="SV10" s="70"/>
      <c r="SW10" s="70"/>
      <c r="SX10" s="70"/>
      <c r="SY10" s="70"/>
      <c r="SZ10" s="70"/>
      <c r="TA10" s="70"/>
      <c r="TB10" s="70"/>
      <c r="TC10" s="70"/>
      <c r="TD10" s="70"/>
      <c r="TE10" s="70"/>
      <c r="TF10" s="70"/>
      <c r="TG10" s="70"/>
      <c r="TH10" s="70"/>
      <c r="TI10" s="70"/>
      <c r="TJ10" s="70"/>
      <c r="TK10" s="70"/>
      <c r="TL10" s="70"/>
      <c r="TM10" s="70"/>
      <c r="TN10" s="70"/>
      <c r="TO10" s="70"/>
      <c r="TP10" s="70"/>
      <c r="TQ10" s="70"/>
      <c r="TR10" s="70"/>
      <c r="TS10" s="70"/>
      <c r="TT10" s="70"/>
      <c r="TU10" s="70"/>
      <c r="TV10" s="70"/>
      <c r="TW10" s="70"/>
      <c r="TX10" s="70"/>
      <c r="TY10" s="70"/>
      <c r="TZ10" s="70"/>
      <c r="UA10" s="70"/>
      <c r="UB10" s="70"/>
      <c r="UC10" s="70"/>
      <c r="UD10" s="70"/>
      <c r="UE10" s="70"/>
      <c r="UF10" s="70"/>
      <c r="UG10" s="70"/>
      <c r="UH10" s="70"/>
      <c r="UI10" s="70"/>
      <c r="UJ10" s="70"/>
      <c r="UK10" s="70"/>
      <c r="UL10" s="70"/>
      <c r="UM10" s="70"/>
      <c r="UN10" s="70"/>
      <c r="UO10" s="70"/>
      <c r="UP10" s="70"/>
      <c r="UQ10" s="70"/>
      <c r="UR10" s="70"/>
      <c r="US10" s="70"/>
      <c r="UT10" s="70"/>
      <c r="UU10" s="70"/>
      <c r="UV10" s="70"/>
      <c r="UW10" s="70"/>
      <c r="UX10" s="70"/>
      <c r="UY10" s="70"/>
      <c r="UZ10" s="70"/>
      <c r="VA10" s="70"/>
      <c r="VB10" s="70"/>
      <c r="VC10" s="70"/>
      <c r="VD10" s="70"/>
      <c r="VE10" s="70"/>
      <c r="VF10" s="70"/>
      <c r="VG10" s="70"/>
      <c r="VH10" s="70"/>
      <c r="VI10" s="70"/>
      <c r="VJ10" s="70"/>
      <c r="VK10" s="70"/>
      <c r="VL10" s="70"/>
      <c r="VM10" s="70"/>
      <c r="VN10" s="70"/>
      <c r="VO10" s="70"/>
      <c r="VP10" s="70"/>
      <c r="VQ10" s="70"/>
      <c r="VR10" s="70"/>
      <c r="VS10" s="70"/>
      <c r="VT10" s="70"/>
      <c r="VU10" s="70"/>
      <c r="VV10" s="70"/>
      <c r="VW10" s="70"/>
      <c r="VX10" s="70"/>
      <c r="VY10" s="70"/>
      <c r="VZ10" s="70"/>
      <c r="WA10" s="70"/>
      <c r="WB10" s="70"/>
      <c r="WC10" s="70"/>
      <c r="WD10" s="70"/>
      <c r="WE10" s="70"/>
      <c r="WF10" s="70"/>
      <c r="WG10" s="70"/>
      <c r="WH10" s="70"/>
      <c r="WI10" s="70"/>
      <c r="WJ10" s="70"/>
      <c r="WK10" s="70"/>
      <c r="WL10" s="70"/>
      <c r="WM10" s="70"/>
      <c r="WN10" s="70"/>
      <c r="WO10" s="70"/>
      <c r="WP10" s="70"/>
      <c r="WQ10" s="70"/>
      <c r="WR10" s="70"/>
      <c r="WS10" s="70"/>
      <c r="WT10" s="70"/>
      <c r="WU10" s="70"/>
      <c r="WV10" s="70"/>
      <c r="WW10" s="70"/>
      <c r="WX10" s="70"/>
      <c r="WY10" s="70"/>
      <c r="WZ10" s="70"/>
      <c r="XA10" s="70"/>
      <c r="XB10" s="70"/>
      <c r="XC10" s="70"/>
      <c r="XD10" s="70"/>
      <c r="XE10" s="70"/>
      <c r="XF10" s="70"/>
      <c r="XG10" s="70"/>
      <c r="XH10" s="70"/>
      <c r="XI10" s="70"/>
      <c r="XJ10" s="70"/>
      <c r="XK10" s="70"/>
      <c r="XL10" s="70"/>
      <c r="XM10" s="70"/>
      <c r="XN10" s="70"/>
      <c r="XO10" s="70"/>
      <c r="XP10" s="70"/>
      <c r="XQ10" s="70"/>
      <c r="XR10" s="70"/>
      <c r="XS10" s="70"/>
      <c r="XT10" s="70"/>
      <c r="XU10" s="70"/>
      <c r="XV10" s="70"/>
      <c r="XW10" s="70"/>
      <c r="XX10" s="70"/>
      <c r="XY10" s="70"/>
      <c r="XZ10" s="70"/>
      <c r="YA10" s="70"/>
      <c r="YB10" s="70"/>
      <c r="YC10" s="70"/>
      <c r="YD10" s="70"/>
      <c r="YE10" s="70"/>
      <c r="YF10" s="70"/>
      <c r="YG10" s="70"/>
      <c r="YH10" s="70"/>
      <c r="YI10" s="70"/>
      <c r="YJ10" s="70"/>
      <c r="YK10" s="70"/>
      <c r="YL10" s="70"/>
      <c r="YM10" s="70"/>
      <c r="YN10" s="70"/>
      <c r="YO10" s="70"/>
      <c r="YP10" s="70"/>
      <c r="YQ10" s="70"/>
      <c r="YR10" s="70"/>
      <c r="YS10" s="70"/>
      <c r="YT10" s="70"/>
      <c r="YU10" s="70"/>
      <c r="YV10" s="70"/>
      <c r="YW10" s="70"/>
      <c r="YX10" s="70"/>
      <c r="YY10" s="70"/>
      <c r="YZ10" s="70"/>
      <c r="ZA10" s="70"/>
      <c r="ZB10" s="70"/>
      <c r="ZC10" s="70"/>
      <c r="ZD10" s="70"/>
      <c r="ZE10" s="70"/>
      <c r="ZF10" s="70"/>
      <c r="ZG10" s="70"/>
      <c r="ZH10" s="70"/>
      <c r="ZI10" s="70"/>
      <c r="ZJ10" s="70"/>
      <c r="ZK10" s="70"/>
      <c r="ZL10" s="70"/>
      <c r="ZM10" s="70"/>
      <c r="ZN10" s="70"/>
      <c r="ZO10" s="70"/>
      <c r="ZP10" s="70"/>
      <c r="ZQ10" s="70"/>
      <c r="ZR10" s="70"/>
      <c r="ZS10" s="70"/>
      <c r="ZT10" s="70"/>
      <c r="ZU10" s="70"/>
      <c r="ZV10" s="70"/>
      <c r="ZW10" s="70"/>
      <c r="ZX10" s="70"/>
      <c r="ZY10" s="70"/>
      <c r="ZZ10" s="70"/>
      <c r="AAA10" s="70"/>
      <c r="AAB10" s="70"/>
      <c r="AAC10" s="70"/>
      <c r="AAD10" s="70"/>
      <c r="AAE10" s="70"/>
      <c r="AAF10" s="70"/>
      <c r="AAG10" s="70"/>
      <c r="AAH10" s="70"/>
      <c r="AAI10" s="70"/>
      <c r="AAJ10" s="70"/>
      <c r="AAK10" s="70"/>
      <c r="AAL10" s="70"/>
      <c r="AAM10" s="70"/>
      <c r="AAN10" s="70"/>
      <c r="AAO10" s="70"/>
      <c r="AAP10" s="70"/>
      <c r="AAQ10" s="70"/>
      <c r="AAR10" s="70"/>
      <c r="AAS10" s="70"/>
      <c r="AAT10" s="70"/>
      <c r="AAU10" s="70"/>
      <c r="AAV10" s="70"/>
      <c r="AAW10" s="70"/>
      <c r="AAX10" s="70"/>
      <c r="AAY10" s="70"/>
      <c r="AAZ10" s="70"/>
      <c r="ABA10" s="70"/>
      <c r="ABB10" s="70"/>
      <c r="ABC10" s="70"/>
      <c r="ABD10" s="70"/>
      <c r="ABE10" s="70"/>
      <c r="ABF10" s="70"/>
      <c r="ABG10" s="70"/>
      <c r="ABH10" s="70"/>
      <c r="ABI10" s="70"/>
      <c r="ABJ10" s="70"/>
      <c r="ABK10" s="70"/>
      <c r="ABL10" s="70"/>
      <c r="ABM10" s="70"/>
      <c r="ABN10" s="70"/>
      <c r="ABO10" s="70"/>
      <c r="ABP10" s="70"/>
      <c r="ABQ10" s="70"/>
      <c r="ABR10" s="70"/>
      <c r="ABS10" s="70"/>
      <c r="ABT10" s="70"/>
      <c r="ABU10" s="70"/>
      <c r="ABV10" s="70"/>
      <c r="ABW10" s="70"/>
      <c r="ABX10" s="70"/>
      <c r="ABY10" s="70"/>
      <c r="ABZ10" s="70"/>
      <c r="ACA10" s="70"/>
      <c r="ACB10" s="70"/>
      <c r="ACC10" s="70"/>
      <c r="ACD10" s="70"/>
      <c r="ACE10" s="70"/>
      <c r="ACF10" s="70"/>
      <c r="ACG10" s="70"/>
      <c r="ACH10" s="70"/>
      <c r="ACI10" s="70"/>
      <c r="ACJ10" s="70"/>
      <c r="ACK10" s="70"/>
      <c r="ACL10" s="70"/>
      <c r="ACM10" s="70"/>
      <c r="ACN10" s="70"/>
      <c r="ACO10" s="70"/>
      <c r="ACP10" s="70"/>
      <c r="ACQ10" s="70"/>
    </row>
    <row r="11" spans="1:771" s="70" customFormat="1" ht="15.75" x14ac:dyDescent="0.25">
      <c r="A11" s="51">
        <v>1</v>
      </c>
      <c r="B11" s="170" t="s">
        <v>179</v>
      </c>
      <c r="C11" s="108">
        <f>E11+O11+Y11</f>
        <v>52456</v>
      </c>
      <c r="D11" s="108">
        <f>F11+P11+Z11</f>
        <v>64175</v>
      </c>
      <c r="E11" s="107">
        <f>G11+I11+K11+M11</f>
        <v>52380</v>
      </c>
      <c r="F11" s="107">
        <f>H11+J11+L11+N11</f>
        <v>64023</v>
      </c>
      <c r="G11" s="132">
        <v>18037</v>
      </c>
      <c r="H11" s="105">
        <v>24973</v>
      </c>
      <c r="I11" s="132">
        <v>27722</v>
      </c>
      <c r="J11" s="105">
        <v>32617</v>
      </c>
      <c r="K11" s="132">
        <v>2230</v>
      </c>
      <c r="L11" s="105">
        <v>2396</v>
      </c>
      <c r="M11" s="132">
        <v>4391</v>
      </c>
      <c r="N11" s="122">
        <v>4037</v>
      </c>
      <c r="O11" s="115">
        <f>Q11+S11+U11+W11</f>
        <v>0</v>
      </c>
      <c r="P11" s="110">
        <f>R11+T11+V11+X11</f>
        <v>0</v>
      </c>
      <c r="Q11" s="46"/>
      <c r="R11" s="46"/>
      <c r="S11" s="46"/>
      <c r="T11" s="46"/>
      <c r="U11" s="46"/>
      <c r="V11" s="46"/>
      <c r="W11" s="46"/>
      <c r="X11" s="46"/>
      <c r="Y11" s="110">
        <f>AA11+AC11+AE11+AG11</f>
        <v>76</v>
      </c>
      <c r="Z11" s="110">
        <f>AB11+AD11+AF11+AH11</f>
        <v>152</v>
      </c>
      <c r="AA11" s="46"/>
      <c r="AB11" s="46"/>
      <c r="AC11" s="46">
        <v>71</v>
      </c>
      <c r="AD11" s="46">
        <v>146</v>
      </c>
      <c r="AE11" s="46"/>
      <c r="AF11" s="46"/>
      <c r="AG11" s="46">
        <v>5</v>
      </c>
      <c r="AH11" s="46">
        <v>6</v>
      </c>
    </row>
    <row r="12" spans="1:771" ht="30" x14ac:dyDescent="0.25">
      <c r="A12" s="43">
        <f>A11+1</f>
        <v>2</v>
      </c>
      <c r="B12" s="184" t="s">
        <v>180</v>
      </c>
      <c r="C12" s="125">
        <f t="shared" ref="C12:C60" si="1">E12+O12+Y12</f>
        <v>106642</v>
      </c>
      <c r="D12" s="125">
        <f t="shared" ref="D12:D60" si="2">F12+P12+Z12</f>
        <v>173602</v>
      </c>
      <c r="E12" s="128">
        <f t="shared" ref="E12:E60" si="3">G12+I12+K12+M12</f>
        <v>105001</v>
      </c>
      <c r="F12" s="128">
        <f t="shared" ref="F12:F60" si="4">H12+J12+L12+N12</f>
        <v>171610</v>
      </c>
      <c r="G12" s="176">
        <v>52055</v>
      </c>
      <c r="H12" s="176">
        <v>88881</v>
      </c>
      <c r="I12" s="176">
        <v>36945</v>
      </c>
      <c r="J12" s="176">
        <v>61766</v>
      </c>
      <c r="K12" s="176">
        <v>8849</v>
      </c>
      <c r="L12" s="176">
        <v>10600</v>
      </c>
      <c r="M12" s="176">
        <v>7152</v>
      </c>
      <c r="N12" s="176">
        <v>10363</v>
      </c>
      <c r="O12" s="115">
        <f t="shared" ref="O12:O60" si="5">Q12+S12+U12+W12</f>
        <v>0</v>
      </c>
      <c r="P12" s="125">
        <f t="shared" ref="P12:P60" si="6">R12+T12+V12+X12</f>
        <v>0</v>
      </c>
      <c r="Q12" s="146"/>
      <c r="R12" s="146"/>
      <c r="S12" s="146"/>
      <c r="T12" s="146"/>
      <c r="U12" s="146"/>
      <c r="V12" s="146"/>
      <c r="W12" s="146"/>
      <c r="X12" s="146"/>
      <c r="Y12" s="125">
        <f t="shared" ref="Y12:Y60" si="7">AA12+AC12+AE12+AG12</f>
        <v>1641</v>
      </c>
      <c r="Z12" s="125">
        <f t="shared" ref="Z12:Z60" si="8">AB12+AD12+AF12+AH12</f>
        <v>1992</v>
      </c>
      <c r="AA12" s="46"/>
      <c r="AB12" s="46"/>
      <c r="AC12" s="46">
        <v>1464</v>
      </c>
      <c r="AD12" s="46">
        <v>1827</v>
      </c>
      <c r="AE12" s="46"/>
      <c r="AF12" s="46"/>
      <c r="AG12" s="46">
        <v>177</v>
      </c>
      <c r="AH12" s="46">
        <v>165</v>
      </c>
    </row>
    <row r="13" spans="1:771" ht="30" x14ac:dyDescent="0.25">
      <c r="A13" s="43">
        <f t="shared" ref="A13:A23" si="9">A12+1</f>
        <v>3</v>
      </c>
      <c r="B13" s="184" t="s">
        <v>181</v>
      </c>
      <c r="C13" s="125">
        <f t="shared" si="1"/>
        <v>52740</v>
      </c>
      <c r="D13" s="125">
        <f t="shared" si="2"/>
        <v>84704</v>
      </c>
      <c r="E13" s="128">
        <f t="shared" si="3"/>
        <v>50630</v>
      </c>
      <c r="F13" s="128">
        <f t="shared" si="4"/>
        <v>81484</v>
      </c>
      <c r="G13" s="176"/>
      <c r="H13" s="176"/>
      <c r="I13" s="176">
        <v>42330</v>
      </c>
      <c r="J13" s="176">
        <v>63330</v>
      </c>
      <c r="K13" s="176"/>
      <c r="L13" s="176"/>
      <c r="M13" s="176">
        <v>8300</v>
      </c>
      <c r="N13" s="176">
        <v>18154</v>
      </c>
      <c r="O13" s="115">
        <f t="shared" si="5"/>
        <v>0</v>
      </c>
      <c r="P13" s="125">
        <f t="shared" si="6"/>
        <v>0</v>
      </c>
      <c r="Q13" s="146"/>
      <c r="R13" s="146"/>
      <c r="S13" s="146"/>
      <c r="T13" s="146"/>
      <c r="U13" s="146"/>
      <c r="V13" s="146"/>
      <c r="W13" s="146"/>
      <c r="X13" s="146"/>
      <c r="Y13" s="125">
        <f t="shared" si="7"/>
        <v>2110</v>
      </c>
      <c r="Z13" s="125">
        <f t="shared" si="8"/>
        <v>3220</v>
      </c>
      <c r="AA13" s="46"/>
      <c r="AB13" s="46"/>
      <c r="AC13" s="46">
        <v>1660</v>
      </c>
      <c r="AD13" s="46">
        <v>2745</v>
      </c>
      <c r="AE13" s="46"/>
      <c r="AF13" s="46"/>
      <c r="AG13" s="46">
        <v>450</v>
      </c>
      <c r="AH13" s="46">
        <v>475</v>
      </c>
    </row>
    <row r="14" spans="1:771" ht="30" x14ac:dyDescent="0.25">
      <c r="A14" s="43">
        <f t="shared" si="9"/>
        <v>4</v>
      </c>
      <c r="B14" s="184" t="s">
        <v>182</v>
      </c>
      <c r="C14" s="125">
        <f t="shared" si="1"/>
        <v>79097</v>
      </c>
      <c r="D14" s="125">
        <f t="shared" si="2"/>
        <v>96081</v>
      </c>
      <c r="E14" s="128">
        <f t="shared" si="3"/>
        <v>77711</v>
      </c>
      <c r="F14" s="128">
        <f t="shared" si="4"/>
        <v>93944</v>
      </c>
      <c r="G14" s="176">
        <v>24277</v>
      </c>
      <c r="H14" s="176">
        <v>32390</v>
      </c>
      <c r="I14" s="176">
        <v>37333</v>
      </c>
      <c r="J14" s="176">
        <v>43704</v>
      </c>
      <c r="K14" s="176">
        <v>3906</v>
      </c>
      <c r="L14" s="176">
        <v>5725</v>
      </c>
      <c r="M14" s="176">
        <v>12195</v>
      </c>
      <c r="N14" s="176">
        <v>12125</v>
      </c>
      <c r="O14" s="115">
        <f t="shared" si="5"/>
        <v>0</v>
      </c>
      <c r="P14" s="125">
        <f t="shared" si="6"/>
        <v>0</v>
      </c>
      <c r="Q14" s="146"/>
      <c r="R14" s="146"/>
      <c r="S14" s="146"/>
      <c r="T14" s="146"/>
      <c r="U14" s="146"/>
      <c r="V14" s="146"/>
      <c r="W14" s="146"/>
      <c r="X14" s="146"/>
      <c r="Y14" s="125">
        <f t="shared" si="7"/>
        <v>1386</v>
      </c>
      <c r="Z14" s="125">
        <f t="shared" si="8"/>
        <v>2137</v>
      </c>
      <c r="AA14" s="46"/>
      <c r="AB14" s="46"/>
      <c r="AC14" s="46">
        <v>1307</v>
      </c>
      <c r="AD14" s="46">
        <v>2127</v>
      </c>
      <c r="AE14" s="46"/>
      <c r="AF14" s="46"/>
      <c r="AG14" s="46">
        <v>79</v>
      </c>
      <c r="AH14" s="46">
        <v>10</v>
      </c>
    </row>
    <row r="15" spans="1:771" ht="15.75" x14ac:dyDescent="0.25">
      <c r="A15" s="43">
        <f t="shared" si="9"/>
        <v>5</v>
      </c>
      <c r="B15" s="185" t="s">
        <v>183</v>
      </c>
      <c r="C15" s="125">
        <f t="shared" si="1"/>
        <v>35434</v>
      </c>
      <c r="D15" s="125">
        <f t="shared" si="2"/>
        <v>42812</v>
      </c>
      <c r="E15" s="128">
        <f t="shared" si="3"/>
        <v>34565</v>
      </c>
      <c r="F15" s="128">
        <f t="shared" si="4"/>
        <v>41213</v>
      </c>
      <c r="G15" s="215">
        <v>29913</v>
      </c>
      <c r="H15" s="215">
        <v>35280</v>
      </c>
      <c r="I15" s="215">
        <v>436</v>
      </c>
      <c r="J15" s="215"/>
      <c r="K15" s="215">
        <v>4101</v>
      </c>
      <c r="L15" s="215">
        <v>5933</v>
      </c>
      <c r="M15" s="215">
        <v>115</v>
      </c>
      <c r="N15" s="215"/>
      <c r="O15" s="115">
        <f>Q15+S15+U15+W15</f>
        <v>0</v>
      </c>
      <c r="P15" s="217">
        <f>R15+T15+V15+X15</f>
        <v>0</v>
      </c>
      <c r="Q15" s="46"/>
      <c r="R15" s="46"/>
      <c r="S15" s="46"/>
      <c r="T15" s="46"/>
      <c r="U15" s="46"/>
      <c r="V15" s="46"/>
      <c r="W15" s="46"/>
      <c r="X15" s="46"/>
      <c r="Y15" s="217">
        <f>AA15+AC15+AE15+AG15</f>
        <v>869</v>
      </c>
      <c r="Z15" s="217">
        <f>AB15+AD15+AF15+AH15</f>
        <v>1599</v>
      </c>
      <c r="AA15" s="46">
        <v>605</v>
      </c>
      <c r="AB15" s="46">
        <v>1574</v>
      </c>
      <c r="AC15" s="46">
        <v>234</v>
      </c>
      <c r="AD15" s="46">
        <v>0</v>
      </c>
      <c r="AE15" s="46">
        <v>22</v>
      </c>
      <c r="AF15" s="46">
        <v>25</v>
      </c>
      <c r="AG15" s="46">
        <v>8</v>
      </c>
      <c r="AH15" s="146"/>
    </row>
    <row r="16" spans="1:771" ht="30" x14ac:dyDescent="0.25">
      <c r="A16" s="43">
        <f t="shared" si="9"/>
        <v>6</v>
      </c>
      <c r="B16" s="184" t="s">
        <v>184</v>
      </c>
      <c r="C16" s="125">
        <f t="shared" si="1"/>
        <v>100711</v>
      </c>
      <c r="D16" s="125">
        <f t="shared" si="2"/>
        <v>154669</v>
      </c>
      <c r="E16" s="128">
        <f t="shared" si="3"/>
        <v>86478</v>
      </c>
      <c r="F16" s="128">
        <f t="shared" si="4"/>
        <v>137277</v>
      </c>
      <c r="G16" s="232">
        <v>5498</v>
      </c>
      <c r="H16" s="232">
        <v>9183</v>
      </c>
      <c r="I16" s="232">
        <v>66938</v>
      </c>
      <c r="J16" s="232">
        <v>111366</v>
      </c>
      <c r="K16" s="232">
        <v>174</v>
      </c>
      <c r="L16" s="232">
        <v>247</v>
      </c>
      <c r="M16" s="232">
        <v>13868</v>
      </c>
      <c r="N16" s="232">
        <v>16481</v>
      </c>
      <c r="O16" s="115">
        <f t="shared" si="5"/>
        <v>0</v>
      </c>
      <c r="P16" s="125">
        <f t="shared" si="6"/>
        <v>0</v>
      </c>
      <c r="Q16" s="146"/>
      <c r="R16" s="146"/>
      <c r="S16" s="146"/>
      <c r="T16" s="146"/>
      <c r="U16" s="146"/>
      <c r="V16" s="146"/>
      <c r="W16" s="146"/>
      <c r="X16" s="146"/>
      <c r="Y16" s="125">
        <f t="shared" si="7"/>
        <v>14233</v>
      </c>
      <c r="Z16" s="125">
        <f t="shared" si="8"/>
        <v>17392</v>
      </c>
      <c r="AA16" s="233">
        <v>126</v>
      </c>
      <c r="AB16" s="233">
        <v>114</v>
      </c>
      <c r="AC16" s="233">
        <v>13403</v>
      </c>
      <c r="AD16" s="233">
        <v>16256</v>
      </c>
      <c r="AE16" s="233">
        <v>8</v>
      </c>
      <c r="AF16" s="233">
        <v>19</v>
      </c>
      <c r="AG16" s="233">
        <v>696</v>
      </c>
      <c r="AH16" s="233">
        <v>1003</v>
      </c>
    </row>
    <row r="17" spans="1:34" ht="30" x14ac:dyDescent="0.25">
      <c r="A17" s="43">
        <f t="shared" si="9"/>
        <v>7</v>
      </c>
      <c r="B17" s="184" t="s">
        <v>185</v>
      </c>
      <c r="C17" s="125">
        <f t="shared" si="1"/>
        <v>43595</v>
      </c>
      <c r="D17" s="125">
        <f t="shared" si="2"/>
        <v>57753</v>
      </c>
      <c r="E17" s="128">
        <f t="shared" si="3"/>
        <v>43510</v>
      </c>
      <c r="F17" s="128">
        <f t="shared" si="4"/>
        <v>57654</v>
      </c>
      <c r="G17" s="176">
        <v>13022</v>
      </c>
      <c r="H17" s="176">
        <v>17317</v>
      </c>
      <c r="I17" s="176">
        <v>21375</v>
      </c>
      <c r="J17" s="176">
        <v>30075</v>
      </c>
      <c r="K17" s="176">
        <v>4955</v>
      </c>
      <c r="L17" s="176">
        <v>5150</v>
      </c>
      <c r="M17" s="176">
        <v>4158</v>
      </c>
      <c r="N17" s="176">
        <v>5112</v>
      </c>
      <c r="O17" s="115">
        <f t="shared" si="5"/>
        <v>0</v>
      </c>
      <c r="P17" s="125">
        <f t="shared" si="6"/>
        <v>0</v>
      </c>
      <c r="Q17" s="146"/>
      <c r="R17" s="146"/>
      <c r="S17" s="146"/>
      <c r="T17" s="146"/>
      <c r="U17" s="146"/>
      <c r="V17" s="146"/>
      <c r="W17" s="146"/>
      <c r="X17" s="146"/>
      <c r="Y17" s="125">
        <f t="shared" si="7"/>
        <v>85</v>
      </c>
      <c r="Z17" s="125">
        <f t="shared" si="8"/>
        <v>99</v>
      </c>
      <c r="AA17" s="46"/>
      <c r="AB17" s="46"/>
      <c r="AC17" s="46">
        <v>85</v>
      </c>
      <c r="AD17" s="46">
        <v>74</v>
      </c>
      <c r="AE17" s="46"/>
      <c r="AF17" s="46"/>
      <c r="AG17" s="46"/>
      <c r="AH17" s="46">
        <v>25</v>
      </c>
    </row>
    <row r="18" spans="1:34" ht="30" x14ac:dyDescent="0.25">
      <c r="A18" s="43">
        <f t="shared" si="9"/>
        <v>8</v>
      </c>
      <c r="B18" s="184" t="s">
        <v>186</v>
      </c>
      <c r="C18" s="125">
        <f t="shared" si="1"/>
        <v>20471</v>
      </c>
      <c r="D18" s="125">
        <f t="shared" si="2"/>
        <v>25338</v>
      </c>
      <c r="E18" s="128">
        <f t="shared" si="3"/>
        <v>20326</v>
      </c>
      <c r="F18" s="128">
        <f t="shared" si="4"/>
        <v>25071</v>
      </c>
      <c r="G18" s="176">
        <v>6733</v>
      </c>
      <c r="H18" s="176">
        <v>8333</v>
      </c>
      <c r="I18" s="176">
        <v>7925</v>
      </c>
      <c r="J18" s="176">
        <v>10358</v>
      </c>
      <c r="K18" s="176">
        <v>2177</v>
      </c>
      <c r="L18" s="176">
        <v>2570</v>
      </c>
      <c r="M18" s="176">
        <v>3491</v>
      </c>
      <c r="N18" s="176">
        <v>3810</v>
      </c>
      <c r="O18" s="115">
        <f t="shared" si="5"/>
        <v>0</v>
      </c>
      <c r="P18" s="125">
        <f t="shared" si="6"/>
        <v>0</v>
      </c>
      <c r="Q18" s="146"/>
      <c r="R18" s="146"/>
      <c r="S18" s="146"/>
      <c r="T18" s="146"/>
      <c r="U18" s="146"/>
      <c r="V18" s="146"/>
      <c r="W18" s="146"/>
      <c r="X18" s="146"/>
      <c r="Y18" s="125">
        <f t="shared" si="7"/>
        <v>145</v>
      </c>
      <c r="Z18" s="125">
        <f t="shared" si="8"/>
        <v>267</v>
      </c>
      <c r="AA18" s="46"/>
      <c r="AB18" s="46"/>
      <c r="AC18" s="46">
        <v>127</v>
      </c>
      <c r="AD18" s="46">
        <v>198</v>
      </c>
      <c r="AE18" s="46"/>
      <c r="AF18" s="46"/>
      <c r="AG18" s="46">
        <v>18</v>
      </c>
      <c r="AH18" s="46">
        <v>69</v>
      </c>
    </row>
    <row r="19" spans="1:34" ht="30" x14ac:dyDescent="0.25">
      <c r="A19" s="43">
        <f t="shared" si="9"/>
        <v>9</v>
      </c>
      <c r="B19" s="184" t="s">
        <v>187</v>
      </c>
      <c r="C19" s="125">
        <f t="shared" si="1"/>
        <v>35948</v>
      </c>
      <c r="D19" s="125">
        <f t="shared" si="2"/>
        <v>44318</v>
      </c>
      <c r="E19" s="128">
        <f t="shared" si="3"/>
        <v>35361</v>
      </c>
      <c r="F19" s="128">
        <f t="shared" si="4"/>
        <v>43511</v>
      </c>
      <c r="G19" s="176">
        <v>15012</v>
      </c>
      <c r="H19" s="176">
        <v>16077</v>
      </c>
      <c r="I19" s="176">
        <v>15867</v>
      </c>
      <c r="J19" s="176">
        <v>22019</v>
      </c>
      <c r="K19" s="176">
        <v>921</v>
      </c>
      <c r="L19" s="176">
        <v>1197</v>
      </c>
      <c r="M19" s="176">
        <v>3561</v>
      </c>
      <c r="N19" s="176">
        <v>4218</v>
      </c>
      <c r="O19" s="115">
        <f t="shared" si="5"/>
        <v>0</v>
      </c>
      <c r="P19" s="125">
        <f t="shared" si="6"/>
        <v>0</v>
      </c>
      <c r="Q19" s="146"/>
      <c r="R19" s="146"/>
      <c r="S19" s="146"/>
      <c r="T19" s="146"/>
      <c r="U19" s="146"/>
      <c r="V19" s="146"/>
      <c r="W19" s="146"/>
      <c r="X19" s="146"/>
      <c r="Y19" s="125">
        <f t="shared" si="7"/>
        <v>587</v>
      </c>
      <c r="Z19" s="125">
        <f t="shared" si="8"/>
        <v>807</v>
      </c>
      <c r="AA19" s="46">
        <v>4</v>
      </c>
      <c r="AB19" s="156">
        <v>5</v>
      </c>
      <c r="AC19" s="46">
        <v>568</v>
      </c>
      <c r="AD19" s="156">
        <v>785</v>
      </c>
      <c r="AE19" s="46"/>
      <c r="AF19" s="46"/>
      <c r="AG19" s="46">
        <v>15</v>
      </c>
      <c r="AH19" s="156">
        <v>17</v>
      </c>
    </row>
    <row r="20" spans="1:34" ht="30" x14ac:dyDescent="0.25">
      <c r="A20" s="43">
        <f t="shared" si="9"/>
        <v>10</v>
      </c>
      <c r="B20" s="184" t="s">
        <v>188</v>
      </c>
      <c r="C20" s="125">
        <f t="shared" si="1"/>
        <v>31265</v>
      </c>
      <c r="D20" s="125">
        <f t="shared" si="2"/>
        <v>37690</v>
      </c>
      <c r="E20" s="128">
        <f t="shared" si="3"/>
        <v>31148</v>
      </c>
      <c r="F20" s="128">
        <f t="shared" si="4"/>
        <v>37472</v>
      </c>
      <c r="G20" s="176">
        <v>15894</v>
      </c>
      <c r="H20" s="176">
        <v>16225</v>
      </c>
      <c r="I20" s="176">
        <v>11822</v>
      </c>
      <c r="J20" s="176">
        <v>17854</v>
      </c>
      <c r="K20" s="176">
        <v>1397</v>
      </c>
      <c r="L20" s="176">
        <v>1103</v>
      </c>
      <c r="M20" s="176">
        <v>2035</v>
      </c>
      <c r="N20" s="176">
        <v>2290</v>
      </c>
      <c r="O20" s="115">
        <f t="shared" si="5"/>
        <v>0</v>
      </c>
      <c r="P20" s="125">
        <f t="shared" si="6"/>
        <v>0</v>
      </c>
      <c r="Q20" s="146"/>
      <c r="R20" s="146"/>
      <c r="S20" s="146"/>
      <c r="T20" s="146"/>
      <c r="U20" s="146"/>
      <c r="V20" s="146"/>
      <c r="W20" s="146"/>
      <c r="X20" s="146"/>
      <c r="Y20" s="125">
        <f t="shared" si="7"/>
        <v>117</v>
      </c>
      <c r="Z20" s="125">
        <f t="shared" si="8"/>
        <v>218</v>
      </c>
      <c r="AA20" s="46"/>
      <c r="AB20" s="46"/>
      <c r="AC20" s="46">
        <v>88</v>
      </c>
      <c r="AD20" s="46">
        <v>195</v>
      </c>
      <c r="AE20" s="46"/>
      <c r="AF20" s="46"/>
      <c r="AG20" s="46">
        <v>29</v>
      </c>
      <c r="AH20" s="46">
        <v>23</v>
      </c>
    </row>
    <row r="21" spans="1:34" ht="30" x14ac:dyDescent="0.25">
      <c r="A21" s="43">
        <f t="shared" si="9"/>
        <v>11</v>
      </c>
      <c r="B21" s="184" t="s">
        <v>189</v>
      </c>
      <c r="C21" s="125">
        <f t="shared" si="1"/>
        <v>17271</v>
      </c>
      <c r="D21" s="125">
        <f t="shared" si="2"/>
        <v>32103</v>
      </c>
      <c r="E21" s="128">
        <f t="shared" si="3"/>
        <v>15946</v>
      </c>
      <c r="F21" s="128">
        <f t="shared" si="4"/>
        <v>30709</v>
      </c>
      <c r="G21" s="176">
        <v>8103</v>
      </c>
      <c r="H21" s="176">
        <v>14637</v>
      </c>
      <c r="I21" s="176">
        <v>5631</v>
      </c>
      <c r="J21" s="176">
        <v>12457</v>
      </c>
      <c r="K21" s="176">
        <v>624</v>
      </c>
      <c r="L21" s="176">
        <v>872</v>
      </c>
      <c r="M21" s="176">
        <v>1588</v>
      </c>
      <c r="N21" s="176">
        <v>2743</v>
      </c>
      <c r="O21" s="115">
        <f t="shared" si="5"/>
        <v>0</v>
      </c>
      <c r="P21" s="125">
        <f t="shared" si="6"/>
        <v>0</v>
      </c>
      <c r="Q21" s="146"/>
      <c r="R21" s="146"/>
      <c r="S21" s="146"/>
      <c r="T21" s="146"/>
      <c r="U21" s="146"/>
      <c r="V21" s="146"/>
      <c r="W21" s="146"/>
      <c r="X21" s="146"/>
      <c r="Y21" s="125">
        <f t="shared" si="7"/>
        <v>1325</v>
      </c>
      <c r="Z21" s="125">
        <f t="shared" si="8"/>
        <v>1394</v>
      </c>
      <c r="AA21" s="46">
        <v>4</v>
      </c>
      <c r="AB21" s="46">
        <v>1</v>
      </c>
      <c r="AC21" s="46">
        <v>1243</v>
      </c>
      <c r="AD21" s="46">
        <v>1301</v>
      </c>
      <c r="AE21" s="46"/>
      <c r="AF21" s="46"/>
      <c r="AG21" s="46">
        <v>78</v>
      </c>
      <c r="AH21" s="46">
        <v>92</v>
      </c>
    </row>
    <row r="22" spans="1:34" ht="30" x14ac:dyDescent="0.25">
      <c r="A22" s="43">
        <f t="shared" si="9"/>
        <v>12</v>
      </c>
      <c r="B22" s="184" t="s">
        <v>190</v>
      </c>
      <c r="C22" s="125">
        <f t="shared" si="1"/>
        <v>22183</v>
      </c>
      <c r="D22" s="125">
        <f t="shared" si="2"/>
        <v>28608</v>
      </c>
      <c r="E22" s="128">
        <f t="shared" si="3"/>
        <v>21605</v>
      </c>
      <c r="F22" s="128">
        <f t="shared" si="4"/>
        <v>27893</v>
      </c>
      <c r="G22" s="176">
        <v>7166</v>
      </c>
      <c r="H22" s="176">
        <v>10483</v>
      </c>
      <c r="I22" s="176">
        <v>10312</v>
      </c>
      <c r="J22" s="176">
        <v>12549</v>
      </c>
      <c r="K22" s="176">
        <v>1215</v>
      </c>
      <c r="L22" s="176">
        <v>1391</v>
      </c>
      <c r="M22" s="176">
        <v>2912</v>
      </c>
      <c r="N22" s="176">
        <v>3470</v>
      </c>
      <c r="O22" s="115">
        <f t="shared" si="5"/>
        <v>0</v>
      </c>
      <c r="P22" s="125">
        <f t="shared" si="6"/>
        <v>0</v>
      </c>
      <c r="Q22" s="146"/>
      <c r="R22" s="146"/>
      <c r="S22" s="146"/>
      <c r="T22" s="146"/>
      <c r="U22" s="146"/>
      <c r="V22" s="146"/>
      <c r="W22" s="146"/>
      <c r="X22" s="146"/>
      <c r="Y22" s="125">
        <f t="shared" si="7"/>
        <v>578</v>
      </c>
      <c r="Z22" s="125">
        <f t="shared" si="8"/>
        <v>715</v>
      </c>
      <c r="AA22" s="46">
        <v>11</v>
      </c>
      <c r="AB22" s="46">
        <v>4</v>
      </c>
      <c r="AC22" s="46">
        <v>240</v>
      </c>
      <c r="AD22" s="46">
        <v>635</v>
      </c>
      <c r="AE22" s="46">
        <v>2</v>
      </c>
      <c r="AF22" s="46">
        <v>1</v>
      </c>
      <c r="AG22" s="46">
        <v>325</v>
      </c>
      <c r="AH22" s="46">
        <v>75</v>
      </c>
    </row>
    <row r="23" spans="1:34" ht="30" x14ac:dyDescent="0.25">
      <c r="A23" s="43">
        <f t="shared" si="9"/>
        <v>13</v>
      </c>
      <c r="B23" s="184" t="s">
        <v>191</v>
      </c>
      <c r="C23" s="125">
        <f t="shared" si="1"/>
        <v>11733</v>
      </c>
      <c r="D23" s="125">
        <f t="shared" si="2"/>
        <v>19586</v>
      </c>
      <c r="E23" s="128">
        <f t="shared" si="3"/>
        <v>11728</v>
      </c>
      <c r="F23" s="128">
        <f t="shared" si="4"/>
        <v>19579</v>
      </c>
      <c r="G23" s="176">
        <v>2539</v>
      </c>
      <c r="H23" s="176">
        <v>4537</v>
      </c>
      <c r="I23" s="176">
        <v>7121</v>
      </c>
      <c r="J23" s="176">
        <v>11704</v>
      </c>
      <c r="K23" s="176">
        <v>359</v>
      </c>
      <c r="L23" s="176">
        <v>877</v>
      </c>
      <c r="M23" s="176">
        <v>1709</v>
      </c>
      <c r="N23" s="176">
        <v>2461</v>
      </c>
      <c r="O23" s="115">
        <f t="shared" si="5"/>
        <v>0</v>
      </c>
      <c r="P23" s="125">
        <f t="shared" si="6"/>
        <v>0</v>
      </c>
      <c r="Q23" s="146"/>
      <c r="R23" s="146"/>
      <c r="S23" s="146"/>
      <c r="T23" s="146"/>
      <c r="U23" s="146"/>
      <c r="V23" s="146"/>
      <c r="W23" s="146"/>
      <c r="X23" s="146"/>
      <c r="Y23" s="125">
        <f t="shared" si="7"/>
        <v>5</v>
      </c>
      <c r="Z23" s="125">
        <f t="shared" si="8"/>
        <v>7</v>
      </c>
      <c r="AA23" s="46"/>
      <c r="AB23" s="46"/>
      <c r="AC23" s="46">
        <v>4</v>
      </c>
      <c r="AD23" s="46">
        <v>4</v>
      </c>
      <c r="AE23" s="46"/>
      <c r="AF23" s="46"/>
      <c r="AG23" s="46">
        <v>1</v>
      </c>
      <c r="AH23" s="46">
        <v>3</v>
      </c>
    </row>
    <row r="24" spans="1:34" ht="15.75" x14ac:dyDescent="0.25">
      <c r="A24" s="138"/>
      <c r="B24" s="134" t="s">
        <v>192</v>
      </c>
      <c r="C24" s="125">
        <f>E24+O24+Y24</f>
        <v>609546</v>
      </c>
      <c r="D24" s="125">
        <f t="shared" si="2"/>
        <v>861439</v>
      </c>
      <c r="E24" s="128">
        <f t="shared" si="3"/>
        <v>586389</v>
      </c>
      <c r="F24" s="128">
        <f t="shared" si="4"/>
        <v>831440</v>
      </c>
      <c r="G24" s="128">
        <f>SUM(G11:G23)</f>
        <v>198249</v>
      </c>
      <c r="H24" s="128">
        <f t="shared" ref="H24:N24" si="10">SUM(H11:H23)</f>
        <v>278316</v>
      </c>
      <c r="I24" s="128">
        <f t="shared" si="10"/>
        <v>291757</v>
      </c>
      <c r="J24" s="128">
        <f t="shared" si="10"/>
        <v>429799</v>
      </c>
      <c r="K24" s="128">
        <f t="shared" si="10"/>
        <v>30908</v>
      </c>
      <c r="L24" s="128">
        <f t="shared" si="10"/>
        <v>38061</v>
      </c>
      <c r="M24" s="128">
        <f t="shared" si="10"/>
        <v>65475</v>
      </c>
      <c r="N24" s="128">
        <f t="shared" si="10"/>
        <v>85264</v>
      </c>
      <c r="O24" s="115">
        <f t="shared" si="5"/>
        <v>0</v>
      </c>
      <c r="P24" s="125">
        <f t="shared" si="6"/>
        <v>0</v>
      </c>
      <c r="Q24" s="128">
        <f>SUM(Q11:Q23)</f>
        <v>0</v>
      </c>
      <c r="R24" s="128">
        <f t="shared" ref="R24:X24" si="11">SUM(R11:R23)</f>
        <v>0</v>
      </c>
      <c r="S24" s="128">
        <f t="shared" si="11"/>
        <v>0</v>
      </c>
      <c r="T24" s="128">
        <f t="shared" si="11"/>
        <v>0</v>
      </c>
      <c r="U24" s="128">
        <f t="shared" si="11"/>
        <v>0</v>
      </c>
      <c r="V24" s="128">
        <f t="shared" si="11"/>
        <v>0</v>
      </c>
      <c r="W24" s="128">
        <f t="shared" si="11"/>
        <v>0</v>
      </c>
      <c r="X24" s="128">
        <f t="shared" si="11"/>
        <v>0</v>
      </c>
      <c r="Y24" s="125">
        <f t="shared" si="7"/>
        <v>23157</v>
      </c>
      <c r="Z24" s="125">
        <f t="shared" si="8"/>
        <v>29999</v>
      </c>
      <c r="AA24" s="128">
        <f>SUM(AA11:AA23)</f>
        <v>750</v>
      </c>
      <c r="AB24" s="128">
        <f t="shared" ref="AB24:AH24" si="12">SUM(AB11:AB23)</f>
        <v>1698</v>
      </c>
      <c r="AC24" s="128">
        <f t="shared" si="12"/>
        <v>20494</v>
      </c>
      <c r="AD24" s="128">
        <f t="shared" si="12"/>
        <v>26293</v>
      </c>
      <c r="AE24" s="128">
        <f t="shared" si="12"/>
        <v>32</v>
      </c>
      <c r="AF24" s="128">
        <f t="shared" si="12"/>
        <v>45</v>
      </c>
      <c r="AG24" s="128">
        <f t="shared" si="12"/>
        <v>1881</v>
      </c>
      <c r="AH24" s="128">
        <f t="shared" si="12"/>
        <v>1963</v>
      </c>
    </row>
    <row r="25" spans="1:34" ht="15.75" x14ac:dyDescent="0.25">
      <c r="A25" s="43">
        <v>1</v>
      </c>
      <c r="B25" s="185" t="s">
        <v>193</v>
      </c>
      <c r="C25" s="125">
        <f t="shared" si="1"/>
        <v>356</v>
      </c>
      <c r="D25" s="125">
        <f t="shared" si="2"/>
        <v>804</v>
      </c>
      <c r="E25" s="128">
        <f t="shared" si="3"/>
        <v>356</v>
      </c>
      <c r="F25" s="128">
        <f t="shared" si="4"/>
        <v>804</v>
      </c>
      <c r="G25" s="176">
        <v>93</v>
      </c>
      <c r="H25" s="176">
        <v>193</v>
      </c>
      <c r="I25" s="176">
        <v>216</v>
      </c>
      <c r="J25" s="176">
        <v>540</v>
      </c>
      <c r="K25" s="176">
        <v>6</v>
      </c>
      <c r="L25" s="176">
        <v>9</v>
      </c>
      <c r="M25" s="176">
        <v>41</v>
      </c>
      <c r="N25" s="176">
        <v>62</v>
      </c>
      <c r="O25" s="115">
        <f t="shared" si="5"/>
        <v>0</v>
      </c>
      <c r="P25" s="125">
        <f t="shared" si="6"/>
        <v>0</v>
      </c>
      <c r="Q25" s="164"/>
      <c r="R25" s="146"/>
      <c r="S25" s="164"/>
      <c r="T25" s="146"/>
      <c r="U25" s="164"/>
      <c r="V25" s="146"/>
      <c r="W25" s="48"/>
      <c r="X25" s="146"/>
      <c r="Y25" s="125">
        <f t="shared" si="7"/>
        <v>0</v>
      </c>
      <c r="Z25" s="125">
        <f t="shared" si="8"/>
        <v>0</v>
      </c>
      <c r="AA25" s="48"/>
      <c r="AB25" s="146"/>
      <c r="AC25" s="48"/>
      <c r="AD25" s="146"/>
      <c r="AE25" s="48"/>
      <c r="AF25" s="146"/>
      <c r="AG25" s="48"/>
      <c r="AH25" s="146"/>
    </row>
    <row r="26" spans="1:34" ht="15.75" x14ac:dyDescent="0.25">
      <c r="A26" s="43">
        <f>A25+1</f>
        <v>2</v>
      </c>
      <c r="B26" s="184" t="s">
        <v>194</v>
      </c>
      <c r="C26" s="125">
        <f t="shared" si="1"/>
        <v>5252</v>
      </c>
      <c r="D26" s="125">
        <f t="shared" si="2"/>
        <v>6281</v>
      </c>
      <c r="E26" s="128">
        <f t="shared" si="3"/>
        <v>5136</v>
      </c>
      <c r="F26" s="128">
        <f t="shared" si="4"/>
        <v>6233</v>
      </c>
      <c r="G26" s="173">
        <v>1757</v>
      </c>
      <c r="H26" s="173">
        <v>1967</v>
      </c>
      <c r="I26" s="173">
        <v>2049</v>
      </c>
      <c r="J26" s="173">
        <v>2644</v>
      </c>
      <c r="K26" s="173">
        <v>412</v>
      </c>
      <c r="L26" s="173">
        <v>636</v>
      </c>
      <c r="M26" s="173">
        <v>918</v>
      </c>
      <c r="N26" s="173">
        <v>986</v>
      </c>
      <c r="O26" s="115">
        <f t="shared" si="5"/>
        <v>0</v>
      </c>
      <c r="P26" s="125">
        <f t="shared" si="6"/>
        <v>0</v>
      </c>
      <c r="Q26" s="46"/>
      <c r="R26" s="146"/>
      <c r="S26" s="46"/>
      <c r="T26" s="146"/>
      <c r="U26" s="46"/>
      <c r="V26" s="146"/>
      <c r="W26" s="46"/>
      <c r="X26" s="146"/>
      <c r="Y26" s="125">
        <f t="shared" si="7"/>
        <v>116</v>
      </c>
      <c r="Z26" s="125">
        <f t="shared" si="8"/>
        <v>48</v>
      </c>
      <c r="AA26" s="46"/>
      <c r="AB26" s="46"/>
      <c r="AC26" s="46">
        <v>105</v>
      </c>
      <c r="AD26" s="46">
        <v>48</v>
      </c>
      <c r="AE26" s="46"/>
      <c r="AF26" s="46"/>
      <c r="AG26" s="46">
        <v>11</v>
      </c>
      <c r="AH26" s="146"/>
    </row>
    <row r="27" spans="1:34" ht="15.75" x14ac:dyDescent="0.25">
      <c r="A27" s="43">
        <f t="shared" ref="A27:A56" si="13">A26+1</f>
        <v>3</v>
      </c>
      <c r="B27" s="185" t="s">
        <v>195</v>
      </c>
      <c r="C27" s="125">
        <f t="shared" si="1"/>
        <v>16140</v>
      </c>
      <c r="D27" s="125">
        <f t="shared" si="2"/>
        <v>19741</v>
      </c>
      <c r="E27" s="128">
        <f t="shared" si="3"/>
        <v>16135</v>
      </c>
      <c r="F27" s="128">
        <f t="shared" si="4"/>
        <v>18962</v>
      </c>
      <c r="G27" s="176">
        <v>5176</v>
      </c>
      <c r="H27" s="176">
        <v>7127</v>
      </c>
      <c r="I27" s="176">
        <v>6652</v>
      </c>
      <c r="J27" s="176">
        <v>8358</v>
      </c>
      <c r="K27" s="176">
        <v>704</v>
      </c>
      <c r="L27" s="176">
        <v>1184</v>
      </c>
      <c r="M27" s="176">
        <v>3603</v>
      </c>
      <c r="N27" s="176">
        <v>2293</v>
      </c>
      <c r="O27" s="115">
        <f t="shared" si="5"/>
        <v>0</v>
      </c>
      <c r="P27" s="125">
        <f t="shared" si="6"/>
        <v>114</v>
      </c>
      <c r="Q27" s="46"/>
      <c r="R27" s="46">
        <v>16</v>
      </c>
      <c r="S27" s="46"/>
      <c r="T27" s="46">
        <v>57</v>
      </c>
      <c r="U27" s="46"/>
      <c r="V27" s="46">
        <v>2</v>
      </c>
      <c r="W27" s="46"/>
      <c r="X27" s="46">
        <v>39</v>
      </c>
      <c r="Y27" s="125">
        <f t="shared" si="7"/>
        <v>5</v>
      </c>
      <c r="Z27" s="125">
        <f t="shared" si="8"/>
        <v>665</v>
      </c>
      <c r="AA27" s="46"/>
      <c r="AB27" s="46"/>
      <c r="AC27" s="46">
        <v>5</v>
      </c>
      <c r="AD27" s="46">
        <v>423</v>
      </c>
      <c r="AE27" s="46"/>
      <c r="AF27" s="46"/>
      <c r="AG27" s="46"/>
      <c r="AH27" s="46">
        <v>242</v>
      </c>
    </row>
    <row r="28" spans="1:34" ht="15.75" x14ac:dyDescent="0.25">
      <c r="A28" s="43">
        <f t="shared" si="13"/>
        <v>4</v>
      </c>
      <c r="B28" s="185" t="s">
        <v>196</v>
      </c>
      <c r="C28" s="125">
        <f t="shared" si="1"/>
        <v>11003</v>
      </c>
      <c r="D28" s="125">
        <f t="shared" si="2"/>
        <v>15398</v>
      </c>
      <c r="E28" s="128">
        <f t="shared" si="3"/>
        <v>10971</v>
      </c>
      <c r="F28" s="128">
        <f t="shared" si="4"/>
        <v>15121</v>
      </c>
      <c r="G28" s="176">
        <v>2347</v>
      </c>
      <c r="H28" s="176">
        <v>3340</v>
      </c>
      <c r="I28" s="176">
        <v>6106</v>
      </c>
      <c r="J28" s="176">
        <v>8567</v>
      </c>
      <c r="K28" s="176">
        <v>701</v>
      </c>
      <c r="L28" s="176">
        <v>959</v>
      </c>
      <c r="M28" s="176">
        <v>1817</v>
      </c>
      <c r="N28" s="176">
        <v>2255</v>
      </c>
      <c r="O28" s="115">
        <f t="shared" si="5"/>
        <v>0</v>
      </c>
      <c r="P28" s="125">
        <f t="shared" si="6"/>
        <v>0</v>
      </c>
      <c r="Q28" s="46"/>
      <c r="R28" s="146"/>
      <c r="S28" s="46"/>
      <c r="T28" s="146"/>
      <c r="U28" s="46"/>
      <c r="V28" s="146"/>
      <c r="W28" s="46"/>
      <c r="X28" s="146"/>
      <c r="Y28" s="125">
        <f t="shared" si="7"/>
        <v>32</v>
      </c>
      <c r="Z28" s="125">
        <f t="shared" si="8"/>
        <v>277</v>
      </c>
      <c r="AA28" s="46"/>
      <c r="AB28" s="46">
        <v>33</v>
      </c>
      <c r="AC28" s="46">
        <v>19</v>
      </c>
      <c r="AD28" s="46">
        <v>156</v>
      </c>
      <c r="AE28" s="46"/>
      <c r="AF28" s="46">
        <v>11</v>
      </c>
      <c r="AG28" s="46">
        <v>13</v>
      </c>
      <c r="AH28" s="46">
        <v>77</v>
      </c>
    </row>
    <row r="29" spans="1:34" ht="15.75" x14ac:dyDescent="0.25">
      <c r="A29" s="43">
        <f t="shared" si="13"/>
        <v>5</v>
      </c>
      <c r="B29" s="185" t="s">
        <v>197</v>
      </c>
      <c r="C29" s="125">
        <f t="shared" si="1"/>
        <v>11400</v>
      </c>
      <c r="D29" s="125">
        <f t="shared" si="2"/>
        <v>19358</v>
      </c>
      <c r="E29" s="128">
        <f t="shared" si="3"/>
        <v>11272</v>
      </c>
      <c r="F29" s="128">
        <f t="shared" si="4"/>
        <v>19036</v>
      </c>
      <c r="G29" s="176">
        <v>3087</v>
      </c>
      <c r="H29" s="176">
        <v>5543</v>
      </c>
      <c r="I29" s="176">
        <v>6297</v>
      </c>
      <c r="J29" s="176">
        <v>10278</v>
      </c>
      <c r="K29" s="176">
        <v>699</v>
      </c>
      <c r="L29" s="176">
        <v>1156</v>
      </c>
      <c r="M29" s="176">
        <v>1189</v>
      </c>
      <c r="N29" s="176">
        <v>2059</v>
      </c>
      <c r="O29" s="115">
        <f t="shared" si="5"/>
        <v>0</v>
      </c>
      <c r="P29" s="125">
        <f t="shared" si="6"/>
        <v>0</v>
      </c>
      <c r="Q29" s="46"/>
      <c r="R29" s="146"/>
      <c r="S29" s="46"/>
      <c r="T29" s="146"/>
      <c r="U29" s="46"/>
      <c r="V29" s="146"/>
      <c r="W29" s="46"/>
      <c r="X29" s="146"/>
      <c r="Y29" s="125">
        <f t="shared" si="7"/>
        <v>128</v>
      </c>
      <c r="Z29" s="125">
        <f t="shared" si="8"/>
        <v>322</v>
      </c>
      <c r="AA29" s="46"/>
      <c r="AB29" s="46"/>
      <c r="AC29" s="46">
        <v>100</v>
      </c>
      <c r="AD29" s="46">
        <v>285</v>
      </c>
      <c r="AE29" s="46"/>
      <c r="AF29" s="46"/>
      <c r="AG29" s="46">
        <v>28</v>
      </c>
      <c r="AH29" s="46">
        <v>37</v>
      </c>
    </row>
    <row r="30" spans="1:34" ht="15.75" x14ac:dyDescent="0.25">
      <c r="A30" s="43">
        <f t="shared" si="13"/>
        <v>6</v>
      </c>
      <c r="B30" s="185" t="s">
        <v>198</v>
      </c>
      <c r="C30" s="125">
        <f t="shared" si="1"/>
        <v>20105</v>
      </c>
      <c r="D30" s="125">
        <f t="shared" si="2"/>
        <v>18284</v>
      </c>
      <c r="E30" s="128">
        <f t="shared" si="3"/>
        <v>16357</v>
      </c>
      <c r="F30" s="128">
        <f t="shared" si="4"/>
        <v>14741</v>
      </c>
      <c r="G30" s="176">
        <v>4421</v>
      </c>
      <c r="H30" s="176">
        <v>4572</v>
      </c>
      <c r="I30" s="176">
        <v>8783</v>
      </c>
      <c r="J30" s="176">
        <v>5398</v>
      </c>
      <c r="K30" s="176">
        <v>1415</v>
      </c>
      <c r="L30" s="176">
        <v>1872</v>
      </c>
      <c r="M30" s="176">
        <v>1738</v>
      </c>
      <c r="N30" s="176">
        <v>2899</v>
      </c>
      <c r="O30" s="115">
        <f t="shared" si="5"/>
        <v>1117</v>
      </c>
      <c r="P30" s="125">
        <f t="shared" si="6"/>
        <v>812</v>
      </c>
      <c r="Q30" s="46"/>
      <c r="R30" s="46"/>
      <c r="S30" s="46">
        <v>613</v>
      </c>
      <c r="T30" s="46">
        <v>351</v>
      </c>
      <c r="U30" s="46"/>
      <c r="V30" s="46"/>
      <c r="W30" s="46">
        <v>504</v>
      </c>
      <c r="X30" s="46">
        <v>461</v>
      </c>
      <c r="Y30" s="125">
        <f t="shared" si="7"/>
        <v>2631</v>
      </c>
      <c r="Z30" s="125">
        <f t="shared" si="8"/>
        <v>2731</v>
      </c>
      <c r="AA30" s="46">
        <v>12</v>
      </c>
      <c r="AB30" s="46">
        <v>23</v>
      </c>
      <c r="AC30" s="46">
        <v>1255</v>
      </c>
      <c r="AD30" s="46">
        <v>1669</v>
      </c>
      <c r="AE30" s="46">
        <v>2</v>
      </c>
      <c r="AF30" s="46">
        <v>8</v>
      </c>
      <c r="AG30" s="46">
        <v>1362</v>
      </c>
      <c r="AH30" s="46">
        <v>1031</v>
      </c>
    </row>
    <row r="31" spans="1:34" ht="15.75" x14ac:dyDescent="0.25">
      <c r="A31" s="43">
        <f t="shared" si="13"/>
        <v>7</v>
      </c>
      <c r="B31" s="185" t="s">
        <v>199</v>
      </c>
      <c r="C31" s="125">
        <f t="shared" si="1"/>
        <v>10139</v>
      </c>
      <c r="D31" s="125">
        <f t="shared" si="2"/>
        <v>13140</v>
      </c>
      <c r="E31" s="128">
        <f t="shared" si="3"/>
        <v>9168</v>
      </c>
      <c r="F31" s="128">
        <f t="shared" si="4"/>
        <v>13124</v>
      </c>
      <c r="G31" s="132">
        <v>1648</v>
      </c>
      <c r="H31" s="175">
        <v>2284</v>
      </c>
      <c r="I31" s="176">
        <v>5162</v>
      </c>
      <c r="J31" s="175">
        <v>8240</v>
      </c>
      <c r="K31" s="176">
        <v>714</v>
      </c>
      <c r="L31" s="175">
        <v>724</v>
      </c>
      <c r="M31" s="176">
        <v>1644</v>
      </c>
      <c r="N31" s="175">
        <v>1876</v>
      </c>
      <c r="O31" s="115">
        <f t="shared" si="5"/>
        <v>0</v>
      </c>
      <c r="P31" s="125">
        <f t="shared" si="6"/>
        <v>16</v>
      </c>
      <c r="Q31" s="46"/>
      <c r="R31" s="146"/>
      <c r="S31" s="46"/>
      <c r="T31" s="175">
        <v>10</v>
      </c>
      <c r="U31" s="46"/>
      <c r="V31" s="175"/>
      <c r="W31" s="46"/>
      <c r="X31" s="175">
        <v>6</v>
      </c>
      <c r="Y31" s="125">
        <f t="shared" si="7"/>
        <v>971</v>
      </c>
      <c r="Z31" s="125">
        <f t="shared" si="8"/>
        <v>0</v>
      </c>
      <c r="AA31" s="46">
        <v>71</v>
      </c>
      <c r="AB31" s="146"/>
      <c r="AC31" s="46">
        <v>817</v>
      </c>
      <c r="AD31" s="146"/>
      <c r="AE31" s="46"/>
      <c r="AF31" s="146"/>
      <c r="AG31" s="46">
        <v>83</v>
      </c>
      <c r="AH31" s="146"/>
    </row>
    <row r="32" spans="1:34" ht="15.75" x14ac:dyDescent="0.25">
      <c r="A32" s="43">
        <f t="shared" si="13"/>
        <v>8</v>
      </c>
      <c r="B32" s="185" t="s">
        <v>200</v>
      </c>
      <c r="C32" s="125">
        <f t="shared" si="1"/>
        <v>13809</v>
      </c>
      <c r="D32" s="125">
        <f t="shared" si="2"/>
        <v>20632</v>
      </c>
      <c r="E32" s="128">
        <f t="shared" si="3"/>
        <v>13801</v>
      </c>
      <c r="F32" s="128">
        <f t="shared" si="4"/>
        <v>20463</v>
      </c>
      <c r="G32" s="230">
        <v>5083</v>
      </c>
      <c r="H32" s="215">
        <v>7526</v>
      </c>
      <c r="I32" s="230">
        <v>6088</v>
      </c>
      <c r="J32" s="215">
        <v>9926</v>
      </c>
      <c r="K32" s="230">
        <v>1093</v>
      </c>
      <c r="L32" s="215">
        <v>1368</v>
      </c>
      <c r="M32" s="230">
        <v>1537</v>
      </c>
      <c r="N32" s="215">
        <v>1643</v>
      </c>
      <c r="O32" s="115">
        <f>Q32+S32+U32+W32</f>
        <v>0</v>
      </c>
      <c r="P32" s="217">
        <f>R32+T32+V32+X32</f>
        <v>0</v>
      </c>
      <c r="Q32" s="46"/>
      <c r="R32" s="46"/>
      <c r="S32" s="46"/>
      <c r="T32" s="46"/>
      <c r="U32" s="46"/>
      <c r="V32" s="46"/>
      <c r="W32" s="46"/>
      <c r="X32" s="46"/>
      <c r="Y32" s="217">
        <f>AA32+AC32+AE32+AG32</f>
        <v>8</v>
      </c>
      <c r="Z32" s="217">
        <f>AB32+AD32+AF32+AH32</f>
        <v>169</v>
      </c>
      <c r="AA32" s="46"/>
      <c r="AB32" s="46"/>
      <c r="AC32" s="231">
        <v>5</v>
      </c>
      <c r="AD32" s="46">
        <v>123</v>
      </c>
      <c r="AE32" s="46"/>
      <c r="AF32" s="46"/>
      <c r="AG32" s="231">
        <v>3</v>
      </c>
      <c r="AH32" s="46">
        <v>46</v>
      </c>
    </row>
    <row r="33" spans="1:34" ht="15.75" x14ac:dyDescent="0.25">
      <c r="A33" s="43">
        <f t="shared" si="13"/>
        <v>9</v>
      </c>
      <c r="B33" s="185" t="s">
        <v>201</v>
      </c>
      <c r="C33" s="125">
        <f t="shared" si="1"/>
        <v>5840</v>
      </c>
      <c r="D33" s="125">
        <f t="shared" si="2"/>
        <v>8605</v>
      </c>
      <c r="E33" s="128">
        <f t="shared" si="3"/>
        <v>5840</v>
      </c>
      <c r="F33" s="128">
        <f t="shared" si="4"/>
        <v>8605</v>
      </c>
      <c r="G33" s="176">
        <v>1738</v>
      </c>
      <c r="H33" s="176">
        <v>2330</v>
      </c>
      <c r="I33" s="176">
        <v>3054</v>
      </c>
      <c r="J33" s="176">
        <v>4936</v>
      </c>
      <c r="K33" s="176">
        <v>356</v>
      </c>
      <c r="L33" s="176">
        <v>403</v>
      </c>
      <c r="M33" s="176">
        <v>692</v>
      </c>
      <c r="N33" s="176">
        <v>936</v>
      </c>
      <c r="O33" s="115">
        <f t="shared" si="5"/>
        <v>0</v>
      </c>
      <c r="P33" s="125">
        <f t="shared" si="6"/>
        <v>0</v>
      </c>
      <c r="Q33" s="46"/>
      <c r="R33" s="146"/>
      <c r="S33" s="46"/>
      <c r="T33" s="146"/>
      <c r="U33" s="46"/>
      <c r="V33" s="146"/>
      <c r="W33" s="46"/>
      <c r="X33" s="146"/>
      <c r="Y33" s="125">
        <f t="shared" si="7"/>
        <v>0</v>
      </c>
      <c r="Z33" s="125">
        <f t="shared" si="8"/>
        <v>0</v>
      </c>
      <c r="AA33" s="46"/>
      <c r="AB33" s="146"/>
      <c r="AC33" s="46"/>
      <c r="AD33" s="146"/>
      <c r="AE33" s="46"/>
      <c r="AF33" s="146"/>
      <c r="AG33" s="46"/>
      <c r="AH33" s="146"/>
    </row>
    <row r="34" spans="1:34" ht="15.75" x14ac:dyDescent="0.25">
      <c r="A34" s="43">
        <f t="shared" si="13"/>
        <v>10</v>
      </c>
      <c r="B34" s="185" t="s">
        <v>202</v>
      </c>
      <c r="C34" s="125">
        <f t="shared" si="1"/>
        <v>12038</v>
      </c>
      <c r="D34" s="125">
        <f t="shared" si="2"/>
        <v>14355</v>
      </c>
      <c r="E34" s="128">
        <f t="shared" si="3"/>
        <v>10574</v>
      </c>
      <c r="F34" s="128">
        <f t="shared" si="4"/>
        <v>13313</v>
      </c>
      <c r="G34" s="176">
        <v>2189</v>
      </c>
      <c r="H34" s="176">
        <v>4781</v>
      </c>
      <c r="I34" s="176">
        <v>5107</v>
      </c>
      <c r="J34" s="176">
        <v>4704</v>
      </c>
      <c r="K34" s="176">
        <v>376</v>
      </c>
      <c r="L34" s="176">
        <v>1142</v>
      </c>
      <c r="M34" s="176">
        <v>2902</v>
      </c>
      <c r="N34" s="176">
        <v>2686</v>
      </c>
      <c r="O34" s="115">
        <f t="shared" si="5"/>
        <v>30</v>
      </c>
      <c r="P34" s="125">
        <f t="shared" si="6"/>
        <v>31</v>
      </c>
      <c r="Q34" s="46"/>
      <c r="R34" s="46"/>
      <c r="S34" s="46">
        <v>14</v>
      </c>
      <c r="T34" s="46">
        <v>16</v>
      </c>
      <c r="U34" s="46"/>
      <c r="V34" s="46"/>
      <c r="W34" s="46">
        <v>16</v>
      </c>
      <c r="X34" s="46">
        <v>15</v>
      </c>
      <c r="Y34" s="125">
        <f t="shared" si="7"/>
        <v>1434</v>
      </c>
      <c r="Z34" s="125">
        <f t="shared" si="8"/>
        <v>1011</v>
      </c>
      <c r="AA34" s="46"/>
      <c r="AB34" s="46"/>
      <c r="AC34" s="46">
        <v>1310</v>
      </c>
      <c r="AD34" s="46">
        <v>1011</v>
      </c>
      <c r="AE34" s="46"/>
      <c r="AF34" s="46"/>
      <c r="AG34" s="46">
        <v>124</v>
      </c>
      <c r="AH34" s="146"/>
    </row>
    <row r="35" spans="1:34" ht="15.75" x14ac:dyDescent="0.25">
      <c r="A35" s="43">
        <f t="shared" si="13"/>
        <v>11</v>
      </c>
      <c r="B35" s="184" t="s">
        <v>203</v>
      </c>
      <c r="C35" s="217">
        <v>5953</v>
      </c>
      <c r="D35" s="217">
        <v>7918</v>
      </c>
      <c r="E35" s="424">
        <v>5953</v>
      </c>
      <c r="F35" s="218">
        <v>7918</v>
      </c>
      <c r="G35" s="222">
        <v>2112</v>
      </c>
      <c r="H35" s="215">
        <v>2529</v>
      </c>
      <c r="I35" s="222">
        <v>3841</v>
      </c>
      <c r="J35" s="215">
        <v>4277</v>
      </c>
      <c r="K35" s="222">
        <v>239</v>
      </c>
      <c r="L35" s="215">
        <v>249</v>
      </c>
      <c r="M35" s="222">
        <v>695</v>
      </c>
      <c r="N35" s="215">
        <v>863</v>
      </c>
      <c r="O35" s="115">
        <f>Q35+S35+U35+W35</f>
        <v>0</v>
      </c>
      <c r="P35" s="217">
        <f>R35+T35+V35+X35</f>
        <v>0</v>
      </c>
      <c r="Q35" s="46"/>
      <c r="R35" s="46"/>
      <c r="S35" s="46"/>
      <c r="T35" s="46"/>
      <c r="U35" s="46"/>
      <c r="V35" s="46"/>
      <c r="W35" s="46"/>
      <c r="X35" s="46"/>
      <c r="Y35" s="217">
        <f>AA35+AC35+AE35+AG35</f>
        <v>0</v>
      </c>
      <c r="Z35" s="217">
        <f>AB35+AD35+AF35+AH35</f>
        <v>0</v>
      </c>
      <c r="AA35" s="46"/>
      <c r="AB35" s="46"/>
      <c r="AC35" s="46"/>
      <c r="AD35" s="46"/>
      <c r="AE35" s="46"/>
      <c r="AF35" s="46"/>
      <c r="AG35" s="46"/>
      <c r="AH35" s="46"/>
    </row>
    <row r="36" spans="1:34" ht="15.75" x14ac:dyDescent="0.25">
      <c r="A36" s="43">
        <f t="shared" si="13"/>
        <v>12</v>
      </c>
      <c r="B36" s="185" t="s">
        <v>204</v>
      </c>
      <c r="C36" s="125">
        <f t="shared" si="1"/>
        <v>2780</v>
      </c>
      <c r="D36" s="125">
        <f t="shared" si="2"/>
        <v>13904</v>
      </c>
      <c r="E36" s="128">
        <f t="shared" si="3"/>
        <v>2780</v>
      </c>
      <c r="F36" s="128">
        <f t="shared" si="4"/>
        <v>13904</v>
      </c>
      <c r="G36" s="176">
        <v>884</v>
      </c>
      <c r="H36" s="236">
        <v>880</v>
      </c>
      <c r="I36" s="236">
        <v>1314</v>
      </c>
      <c r="J36" s="236">
        <v>12296</v>
      </c>
      <c r="K36" s="236">
        <v>239</v>
      </c>
      <c r="L36" s="236">
        <v>277</v>
      </c>
      <c r="M36" s="236">
        <v>343</v>
      </c>
      <c r="N36" s="236">
        <v>451</v>
      </c>
      <c r="O36" s="115">
        <f t="shared" si="5"/>
        <v>0</v>
      </c>
      <c r="P36" s="125">
        <f t="shared" si="6"/>
        <v>0</v>
      </c>
      <c r="Q36" s="46"/>
      <c r="R36" s="146"/>
      <c r="S36" s="46"/>
      <c r="T36" s="146"/>
      <c r="U36" s="46"/>
      <c r="V36" s="146"/>
      <c r="W36" s="46"/>
      <c r="X36" s="146"/>
      <c r="Y36" s="125">
        <f t="shared" si="7"/>
        <v>0</v>
      </c>
      <c r="Z36" s="125">
        <f t="shared" si="8"/>
        <v>0</v>
      </c>
      <c r="AA36" s="46"/>
      <c r="AB36" s="146"/>
      <c r="AC36" s="46"/>
      <c r="AD36" s="146"/>
      <c r="AE36" s="46"/>
      <c r="AF36" s="146"/>
      <c r="AG36" s="46"/>
      <c r="AH36" s="146"/>
    </row>
    <row r="37" spans="1:34" ht="15.75" x14ac:dyDescent="0.25">
      <c r="A37" s="43">
        <f t="shared" si="13"/>
        <v>13</v>
      </c>
      <c r="B37" s="185" t="s">
        <v>205</v>
      </c>
      <c r="C37" s="125">
        <f t="shared" si="1"/>
        <v>3380</v>
      </c>
      <c r="D37" s="125">
        <f t="shared" si="2"/>
        <v>3921</v>
      </c>
      <c r="E37" s="128">
        <f t="shared" si="3"/>
        <v>3380</v>
      </c>
      <c r="F37" s="128">
        <f t="shared" si="4"/>
        <v>3921</v>
      </c>
      <c r="G37" s="176">
        <v>483</v>
      </c>
      <c r="H37" s="176">
        <v>476</v>
      </c>
      <c r="I37" s="176">
        <v>2210</v>
      </c>
      <c r="J37" s="176">
        <v>2754</v>
      </c>
      <c r="K37" s="176">
        <v>220</v>
      </c>
      <c r="L37" s="176">
        <v>184</v>
      </c>
      <c r="M37" s="176">
        <v>467</v>
      </c>
      <c r="N37" s="176">
        <v>507</v>
      </c>
      <c r="O37" s="115">
        <f t="shared" si="5"/>
        <v>0</v>
      </c>
      <c r="P37" s="125">
        <f t="shared" si="6"/>
        <v>0</v>
      </c>
      <c r="Q37" s="46"/>
      <c r="R37" s="146"/>
      <c r="S37" s="46"/>
      <c r="T37" s="146"/>
      <c r="U37" s="46"/>
      <c r="V37" s="146"/>
      <c r="W37" s="46"/>
      <c r="X37" s="146"/>
      <c r="Y37" s="125">
        <f t="shared" si="7"/>
        <v>0</v>
      </c>
      <c r="Z37" s="125">
        <f t="shared" si="8"/>
        <v>0</v>
      </c>
      <c r="AA37" s="46"/>
      <c r="AB37" s="146"/>
      <c r="AC37" s="46"/>
      <c r="AD37" s="146"/>
      <c r="AE37" s="46"/>
      <c r="AF37" s="146"/>
      <c r="AG37" s="46"/>
      <c r="AH37" s="146"/>
    </row>
    <row r="38" spans="1:34" ht="30" x14ac:dyDescent="0.25">
      <c r="A38" s="43">
        <f t="shared" si="13"/>
        <v>14</v>
      </c>
      <c r="B38" s="184" t="s">
        <v>206</v>
      </c>
      <c r="C38" s="125">
        <f t="shared" si="1"/>
        <v>2549</v>
      </c>
      <c r="D38" s="125">
        <f t="shared" si="2"/>
        <v>5562</v>
      </c>
      <c r="E38" s="128">
        <f t="shared" si="3"/>
        <v>2549</v>
      </c>
      <c r="F38" s="128">
        <f t="shared" si="4"/>
        <v>5562</v>
      </c>
      <c r="G38" s="176">
        <v>438</v>
      </c>
      <c r="H38" s="176">
        <v>1926</v>
      </c>
      <c r="I38" s="176">
        <v>1438</v>
      </c>
      <c r="J38" s="176">
        <v>2826</v>
      </c>
      <c r="K38" s="176">
        <v>192</v>
      </c>
      <c r="L38" s="176">
        <v>137</v>
      </c>
      <c r="M38" s="176">
        <v>481</v>
      </c>
      <c r="N38" s="176">
        <v>673</v>
      </c>
      <c r="O38" s="115">
        <f t="shared" si="5"/>
        <v>0</v>
      </c>
      <c r="P38" s="125">
        <f t="shared" si="6"/>
        <v>0</v>
      </c>
      <c r="Q38" s="46"/>
      <c r="R38" s="146"/>
      <c r="S38" s="46"/>
      <c r="T38" s="146"/>
      <c r="U38" s="46"/>
      <c r="V38" s="146"/>
      <c r="W38" s="46"/>
      <c r="X38" s="146"/>
      <c r="Y38" s="125">
        <f t="shared" si="7"/>
        <v>0</v>
      </c>
      <c r="Z38" s="125">
        <f t="shared" si="8"/>
        <v>0</v>
      </c>
      <c r="AA38" s="46"/>
      <c r="AB38" s="146"/>
      <c r="AC38" s="46"/>
      <c r="AD38" s="146"/>
      <c r="AE38" s="46"/>
      <c r="AF38" s="146"/>
      <c r="AG38" s="46"/>
      <c r="AH38" s="146"/>
    </row>
    <row r="39" spans="1:34" ht="15.75" x14ac:dyDescent="0.25">
      <c r="A39" s="43">
        <f t="shared" si="13"/>
        <v>15</v>
      </c>
      <c r="B39" s="185" t="s">
        <v>207</v>
      </c>
      <c r="C39" s="125">
        <f t="shared" si="1"/>
        <v>340</v>
      </c>
      <c r="D39" s="125">
        <f t="shared" si="2"/>
        <v>711</v>
      </c>
      <c r="E39" s="128">
        <f t="shared" si="3"/>
        <v>0</v>
      </c>
      <c r="F39" s="128">
        <f t="shared" si="4"/>
        <v>0</v>
      </c>
      <c r="G39" s="132"/>
      <c r="H39" s="146"/>
      <c r="I39" s="132"/>
      <c r="J39" s="146"/>
      <c r="K39" s="132"/>
      <c r="L39" s="146"/>
      <c r="M39" s="132"/>
      <c r="N39" s="146"/>
      <c r="O39" s="115">
        <f t="shared" si="5"/>
        <v>307</v>
      </c>
      <c r="P39" s="125">
        <f t="shared" si="6"/>
        <v>616</v>
      </c>
      <c r="Q39" s="46"/>
      <c r="R39" s="46"/>
      <c r="S39" s="46">
        <v>247</v>
      </c>
      <c r="T39" s="46">
        <v>517</v>
      </c>
      <c r="U39" s="46"/>
      <c r="V39" s="46"/>
      <c r="W39" s="46">
        <v>60</v>
      </c>
      <c r="X39" s="46">
        <v>99</v>
      </c>
      <c r="Y39" s="217">
        <f>AA39+AC39+AE39+AG39</f>
        <v>33</v>
      </c>
      <c r="Z39" s="217">
        <f>AB39+AD39+AF39+AH39</f>
        <v>95</v>
      </c>
      <c r="AA39" s="46"/>
      <c r="AB39" s="46"/>
      <c r="AC39" s="46">
        <v>27</v>
      </c>
      <c r="AD39" s="46">
        <v>93</v>
      </c>
      <c r="AE39" s="46"/>
      <c r="AF39" s="46"/>
      <c r="AG39" s="46">
        <v>6</v>
      </c>
      <c r="AH39" s="46">
        <v>2</v>
      </c>
    </row>
    <row r="40" spans="1:34" ht="30" x14ac:dyDescent="0.25">
      <c r="A40" s="43">
        <f t="shared" si="13"/>
        <v>16</v>
      </c>
      <c r="B40" s="184" t="s">
        <v>208</v>
      </c>
      <c r="C40" s="125">
        <f t="shared" si="1"/>
        <v>287</v>
      </c>
      <c r="D40" s="125">
        <f t="shared" si="2"/>
        <v>431</v>
      </c>
      <c r="E40" s="128">
        <f t="shared" si="3"/>
        <v>278</v>
      </c>
      <c r="F40" s="128">
        <f t="shared" si="4"/>
        <v>393</v>
      </c>
      <c r="G40" s="176"/>
      <c r="H40" s="176"/>
      <c r="I40" s="176">
        <v>258</v>
      </c>
      <c r="J40" s="176">
        <v>365</v>
      </c>
      <c r="K40" s="176"/>
      <c r="L40" s="176"/>
      <c r="M40" s="176">
        <v>20</v>
      </c>
      <c r="N40" s="176">
        <v>28</v>
      </c>
      <c r="O40" s="115">
        <f t="shared" si="5"/>
        <v>0</v>
      </c>
      <c r="P40" s="125">
        <f t="shared" si="6"/>
        <v>0</v>
      </c>
      <c r="Q40" s="46"/>
      <c r="R40" s="146"/>
      <c r="S40" s="46"/>
      <c r="T40" s="146"/>
      <c r="U40" s="46"/>
      <c r="V40" s="146"/>
      <c r="W40" s="46"/>
      <c r="X40" s="146"/>
      <c r="Y40" s="125">
        <f t="shared" si="7"/>
        <v>9</v>
      </c>
      <c r="Z40" s="125">
        <f t="shared" si="8"/>
        <v>38</v>
      </c>
      <c r="AA40" s="46"/>
      <c r="AB40" s="46"/>
      <c r="AC40" s="46">
        <v>7</v>
      </c>
      <c r="AD40" s="46">
        <v>25</v>
      </c>
      <c r="AE40" s="46"/>
      <c r="AF40" s="46"/>
      <c r="AG40" s="46">
        <v>2</v>
      </c>
      <c r="AH40" s="46">
        <v>13</v>
      </c>
    </row>
    <row r="41" spans="1:34" ht="15.75" x14ac:dyDescent="0.25">
      <c r="A41" s="43">
        <f t="shared" si="13"/>
        <v>17</v>
      </c>
      <c r="B41" s="185" t="s">
        <v>209</v>
      </c>
      <c r="C41" s="125">
        <f t="shared" si="1"/>
        <v>758</v>
      </c>
      <c r="D41" s="125">
        <f t="shared" si="2"/>
        <v>1309</v>
      </c>
      <c r="E41" s="128">
        <f t="shared" si="3"/>
        <v>758</v>
      </c>
      <c r="F41" s="128">
        <f t="shared" si="4"/>
        <v>1309</v>
      </c>
      <c r="G41" s="215">
        <v>41</v>
      </c>
      <c r="H41" s="215">
        <v>83</v>
      </c>
      <c r="I41" s="215">
        <v>662</v>
      </c>
      <c r="J41" s="215">
        <v>1113</v>
      </c>
      <c r="K41" s="215"/>
      <c r="L41" s="215">
        <v>13</v>
      </c>
      <c r="M41" s="215">
        <v>55</v>
      </c>
      <c r="N41" s="215">
        <v>100</v>
      </c>
      <c r="O41" s="115">
        <f t="shared" si="5"/>
        <v>0</v>
      </c>
      <c r="P41" s="125">
        <f t="shared" si="6"/>
        <v>0</v>
      </c>
      <c r="Q41" s="164"/>
      <c r="R41" s="146"/>
      <c r="S41" s="164"/>
      <c r="T41" s="146"/>
      <c r="U41" s="164"/>
      <c r="V41" s="146"/>
      <c r="W41" s="164"/>
      <c r="X41" s="146"/>
      <c r="Y41" s="125">
        <f t="shared" si="7"/>
        <v>0</v>
      </c>
      <c r="Z41" s="125">
        <f t="shared" si="8"/>
        <v>0</v>
      </c>
      <c r="AA41" s="164"/>
      <c r="AB41" s="146"/>
      <c r="AC41" s="164"/>
      <c r="AD41" s="146"/>
      <c r="AE41" s="164"/>
      <c r="AF41" s="146"/>
      <c r="AG41" s="164"/>
      <c r="AH41" s="146"/>
    </row>
    <row r="42" spans="1:34" ht="15.75" x14ac:dyDescent="0.25">
      <c r="A42" s="43">
        <f t="shared" si="13"/>
        <v>18</v>
      </c>
      <c r="B42" s="185" t="s">
        <v>210</v>
      </c>
      <c r="C42" s="125">
        <f t="shared" si="1"/>
        <v>0</v>
      </c>
      <c r="D42" s="125">
        <f t="shared" si="2"/>
        <v>0</v>
      </c>
      <c r="E42" s="128">
        <f t="shared" si="3"/>
        <v>0</v>
      </c>
      <c r="F42" s="128">
        <f t="shared" si="4"/>
        <v>0</v>
      </c>
      <c r="G42" s="132"/>
      <c r="H42" s="146"/>
      <c r="I42" s="132"/>
      <c r="J42" s="146"/>
      <c r="K42" s="132"/>
      <c r="L42" s="146"/>
      <c r="M42" s="132"/>
      <c r="N42" s="146"/>
      <c r="O42" s="115">
        <f t="shared" si="5"/>
        <v>0</v>
      </c>
      <c r="P42" s="125">
        <f t="shared" si="6"/>
        <v>0</v>
      </c>
      <c r="Q42" s="164"/>
      <c r="R42" s="146"/>
      <c r="S42" s="164"/>
      <c r="T42" s="146"/>
      <c r="U42" s="164"/>
      <c r="V42" s="146"/>
      <c r="W42" s="164"/>
      <c r="X42" s="146"/>
      <c r="Y42" s="125">
        <f t="shared" si="7"/>
        <v>0</v>
      </c>
      <c r="Z42" s="125">
        <f t="shared" si="8"/>
        <v>0</v>
      </c>
      <c r="AA42" s="132"/>
      <c r="AB42" s="146"/>
      <c r="AC42" s="132"/>
      <c r="AD42" s="146"/>
      <c r="AE42" s="46"/>
      <c r="AF42" s="146"/>
      <c r="AG42" s="46"/>
      <c r="AH42" s="146"/>
    </row>
    <row r="43" spans="1:34" ht="15.75" x14ac:dyDescent="0.25">
      <c r="A43" s="43">
        <f t="shared" si="13"/>
        <v>19</v>
      </c>
      <c r="B43" s="185" t="s">
        <v>211</v>
      </c>
      <c r="C43" s="125">
        <f t="shared" si="1"/>
        <v>728</v>
      </c>
      <c r="D43" s="125">
        <f t="shared" si="2"/>
        <v>1208</v>
      </c>
      <c r="E43" s="128">
        <f t="shared" si="3"/>
        <v>0</v>
      </c>
      <c r="F43" s="128">
        <f t="shared" si="4"/>
        <v>0</v>
      </c>
      <c r="G43" s="132"/>
      <c r="H43" s="146"/>
      <c r="I43" s="132"/>
      <c r="J43" s="146"/>
      <c r="K43" s="132"/>
      <c r="L43" s="146"/>
      <c r="M43" s="132"/>
      <c r="N43" s="146"/>
      <c r="O43" s="115">
        <f t="shared" si="5"/>
        <v>728</v>
      </c>
      <c r="P43" s="125">
        <f t="shared" si="6"/>
        <v>1208</v>
      </c>
      <c r="Q43" s="46"/>
      <c r="R43" s="46"/>
      <c r="S43" s="46">
        <v>728</v>
      </c>
      <c r="T43" s="46">
        <v>1208</v>
      </c>
      <c r="U43" s="46"/>
      <c r="V43" s="46"/>
      <c r="W43" s="46"/>
      <c r="X43" s="46"/>
      <c r="Y43" s="125">
        <f t="shared" si="7"/>
        <v>0</v>
      </c>
      <c r="Z43" s="125">
        <f t="shared" si="8"/>
        <v>0</v>
      </c>
      <c r="AA43" s="46"/>
      <c r="AB43" s="146"/>
      <c r="AC43" s="46"/>
      <c r="AD43" s="146"/>
      <c r="AE43" s="46"/>
      <c r="AF43" s="146"/>
      <c r="AG43" s="46"/>
      <c r="AH43" s="146"/>
    </row>
    <row r="44" spans="1:34" ht="30" x14ac:dyDescent="0.25">
      <c r="A44" s="43">
        <f t="shared" si="13"/>
        <v>20</v>
      </c>
      <c r="B44" s="184" t="s">
        <v>212</v>
      </c>
      <c r="C44" s="125">
        <f t="shared" si="1"/>
        <v>112</v>
      </c>
      <c r="D44" s="125">
        <f t="shared" si="2"/>
        <v>90</v>
      </c>
      <c r="E44" s="128">
        <f t="shared" si="3"/>
        <v>0</v>
      </c>
      <c r="F44" s="128">
        <f t="shared" si="4"/>
        <v>0</v>
      </c>
      <c r="G44" s="132"/>
      <c r="H44" s="146"/>
      <c r="I44" s="132"/>
      <c r="J44" s="146"/>
      <c r="K44" s="132"/>
      <c r="L44" s="146"/>
      <c r="M44" s="132"/>
      <c r="N44" s="146"/>
      <c r="O44" s="115">
        <f t="shared" si="5"/>
        <v>112</v>
      </c>
      <c r="P44" s="125">
        <f t="shared" si="6"/>
        <v>90</v>
      </c>
      <c r="Q44" s="46">
        <v>11</v>
      </c>
      <c r="R44" s="46">
        <v>6</v>
      </c>
      <c r="S44" s="46">
        <v>88</v>
      </c>
      <c r="T44" s="46">
        <v>72</v>
      </c>
      <c r="U44" s="46"/>
      <c r="V44" s="46"/>
      <c r="W44" s="46">
        <v>13</v>
      </c>
      <c r="X44" s="46">
        <v>12</v>
      </c>
      <c r="Y44" s="125">
        <f t="shared" si="7"/>
        <v>0</v>
      </c>
      <c r="Z44" s="125">
        <f t="shared" si="8"/>
        <v>0</v>
      </c>
      <c r="AA44" s="46"/>
      <c r="AB44" s="146"/>
      <c r="AC44" s="46"/>
      <c r="AD44" s="146"/>
      <c r="AE44" s="46"/>
      <c r="AF44" s="146"/>
      <c r="AG44" s="46"/>
      <c r="AH44" s="146"/>
    </row>
    <row r="45" spans="1:34" ht="30" x14ac:dyDescent="0.25">
      <c r="A45" s="43">
        <f t="shared" si="13"/>
        <v>21</v>
      </c>
      <c r="B45" s="184" t="s">
        <v>213</v>
      </c>
      <c r="C45" s="125">
        <f t="shared" si="1"/>
        <v>43</v>
      </c>
      <c r="D45" s="125">
        <f t="shared" si="2"/>
        <v>58</v>
      </c>
      <c r="E45" s="128">
        <f t="shared" si="3"/>
        <v>0</v>
      </c>
      <c r="F45" s="128">
        <f t="shared" si="4"/>
        <v>0</v>
      </c>
      <c r="G45" s="132"/>
      <c r="H45" s="146"/>
      <c r="I45" s="132"/>
      <c r="J45" s="146"/>
      <c r="K45" s="132"/>
      <c r="L45" s="146"/>
      <c r="M45" s="132"/>
      <c r="N45" s="146"/>
      <c r="O45" s="115">
        <f t="shared" si="5"/>
        <v>43</v>
      </c>
      <c r="P45" s="125">
        <f t="shared" si="6"/>
        <v>58</v>
      </c>
      <c r="Q45" s="46"/>
      <c r="R45" s="146"/>
      <c r="S45" s="46">
        <v>29</v>
      </c>
      <c r="T45" s="214">
        <v>21</v>
      </c>
      <c r="U45" s="46"/>
      <c r="V45" s="146"/>
      <c r="W45" s="46">
        <v>14</v>
      </c>
      <c r="X45" s="214">
        <v>37</v>
      </c>
      <c r="Y45" s="125">
        <f t="shared" si="7"/>
        <v>0</v>
      </c>
      <c r="Z45" s="125">
        <f t="shared" si="8"/>
        <v>0</v>
      </c>
      <c r="AA45" s="46"/>
      <c r="AB45" s="146"/>
      <c r="AC45" s="46"/>
      <c r="AD45" s="146"/>
      <c r="AE45" s="46"/>
      <c r="AF45" s="146"/>
      <c r="AG45" s="46"/>
      <c r="AH45" s="146"/>
    </row>
    <row r="46" spans="1:34" ht="15.75" x14ac:dyDescent="0.25">
      <c r="A46" s="43">
        <f t="shared" si="13"/>
        <v>22</v>
      </c>
      <c r="B46" s="185" t="s">
        <v>214</v>
      </c>
      <c r="C46" s="125">
        <f t="shared" si="1"/>
        <v>5487</v>
      </c>
      <c r="D46" s="125">
        <f t="shared" si="2"/>
        <v>7319</v>
      </c>
      <c r="E46" s="128">
        <f t="shared" si="3"/>
        <v>5475</v>
      </c>
      <c r="F46" s="128">
        <f t="shared" si="4"/>
        <v>7276</v>
      </c>
      <c r="G46" s="215">
        <v>1336</v>
      </c>
      <c r="H46" s="215">
        <v>2321</v>
      </c>
      <c r="I46" s="215">
        <v>2519</v>
      </c>
      <c r="J46" s="215">
        <v>3040</v>
      </c>
      <c r="K46" s="215">
        <v>700</v>
      </c>
      <c r="L46" s="215">
        <v>912</v>
      </c>
      <c r="M46" s="215">
        <v>920</v>
      </c>
      <c r="N46" s="215">
        <v>1003</v>
      </c>
      <c r="O46" s="115">
        <v>3</v>
      </c>
      <c r="P46" s="217">
        <v>9</v>
      </c>
      <c r="Q46" s="46">
        <v>1</v>
      </c>
      <c r="R46" s="46">
        <v>2</v>
      </c>
      <c r="S46" s="46">
        <v>2</v>
      </c>
      <c r="T46" s="46">
        <v>5</v>
      </c>
      <c r="U46" s="46"/>
      <c r="V46" s="46">
        <v>1</v>
      </c>
      <c r="W46" s="46"/>
      <c r="X46" s="46">
        <v>1</v>
      </c>
      <c r="Y46" s="217">
        <v>9</v>
      </c>
      <c r="Z46" s="217">
        <v>34</v>
      </c>
      <c r="AA46" s="46">
        <v>1</v>
      </c>
      <c r="AB46" s="46">
        <v>4</v>
      </c>
      <c r="AC46" s="46">
        <v>8</v>
      </c>
      <c r="AD46" s="46">
        <v>25</v>
      </c>
      <c r="AE46" s="46"/>
      <c r="AF46" s="46">
        <v>3</v>
      </c>
      <c r="AG46" s="46"/>
      <c r="AH46" s="46">
        <v>2</v>
      </c>
    </row>
    <row r="47" spans="1:34" ht="15.75" x14ac:dyDescent="0.25">
      <c r="A47" s="43">
        <f t="shared" si="13"/>
        <v>23</v>
      </c>
      <c r="B47" s="185" t="s">
        <v>215</v>
      </c>
      <c r="C47" s="125">
        <f t="shared" si="1"/>
        <v>11050</v>
      </c>
      <c r="D47" s="125">
        <f t="shared" si="2"/>
        <v>9446</v>
      </c>
      <c r="E47" s="128">
        <f t="shared" si="3"/>
        <v>11050</v>
      </c>
      <c r="F47" s="128">
        <f t="shared" si="4"/>
        <v>9433</v>
      </c>
      <c r="G47" s="161">
        <v>2297</v>
      </c>
      <c r="H47" s="161">
        <v>2679</v>
      </c>
      <c r="I47" s="161">
        <v>4140</v>
      </c>
      <c r="J47" s="161">
        <v>4631</v>
      </c>
      <c r="K47" s="161">
        <v>2309</v>
      </c>
      <c r="L47" s="215">
        <v>907</v>
      </c>
      <c r="M47" s="161">
        <v>2304</v>
      </c>
      <c r="N47" s="161">
        <v>1216</v>
      </c>
      <c r="O47" s="115">
        <f>Q47+S47+U47+W47</f>
        <v>0</v>
      </c>
      <c r="P47" s="217">
        <f>R47+T47+V47+X47</f>
        <v>0</v>
      </c>
      <c r="Q47" s="46"/>
      <c r="R47" s="46"/>
      <c r="S47" s="46"/>
      <c r="T47" s="46"/>
      <c r="U47" s="46"/>
      <c r="V47" s="46"/>
      <c r="W47" s="46"/>
      <c r="X47" s="46"/>
      <c r="Y47" s="217">
        <f>AA47+AC47+AE47+AG47</f>
        <v>0</v>
      </c>
      <c r="Z47" s="217">
        <f>AB47+AD47+AF47+AH47</f>
        <v>13</v>
      </c>
      <c r="AA47" s="46"/>
      <c r="AB47" s="46">
        <v>3</v>
      </c>
      <c r="AC47" s="46"/>
      <c r="AD47" s="46">
        <v>10</v>
      </c>
      <c r="AE47" s="46"/>
      <c r="AF47" s="46"/>
      <c r="AG47" s="46"/>
      <c r="AH47" s="46"/>
    </row>
    <row r="48" spans="1:34" ht="15.75" x14ac:dyDescent="0.25">
      <c r="A48" s="43">
        <f t="shared" si="13"/>
        <v>24</v>
      </c>
      <c r="B48" s="185" t="s">
        <v>216</v>
      </c>
      <c r="C48" s="125">
        <f t="shared" si="1"/>
        <v>4759</v>
      </c>
      <c r="D48" s="125">
        <f t="shared" si="2"/>
        <v>3458</v>
      </c>
      <c r="E48" s="128">
        <f t="shared" si="3"/>
        <v>4759</v>
      </c>
      <c r="F48" s="128">
        <f t="shared" si="4"/>
        <v>3458</v>
      </c>
      <c r="G48" s="215">
        <v>568</v>
      </c>
      <c r="H48" s="215">
        <v>423</v>
      </c>
      <c r="I48" s="215">
        <v>2877</v>
      </c>
      <c r="J48" s="215">
        <v>2077</v>
      </c>
      <c r="K48" s="215">
        <v>574</v>
      </c>
      <c r="L48" s="215">
        <v>314</v>
      </c>
      <c r="M48" s="215">
        <v>740</v>
      </c>
      <c r="N48" s="215">
        <v>644</v>
      </c>
      <c r="O48" s="115">
        <f t="shared" si="5"/>
        <v>0</v>
      </c>
      <c r="P48" s="125">
        <f t="shared" si="6"/>
        <v>0</v>
      </c>
      <c r="Q48" s="46"/>
      <c r="R48" s="146"/>
      <c r="S48" s="46"/>
      <c r="T48" s="146"/>
      <c r="U48" s="46"/>
      <c r="V48" s="146"/>
      <c r="W48" s="46"/>
      <c r="X48" s="146"/>
      <c r="Y48" s="125">
        <f t="shared" si="7"/>
        <v>0</v>
      </c>
      <c r="Z48" s="125">
        <f t="shared" si="8"/>
        <v>0</v>
      </c>
      <c r="AA48" s="46"/>
      <c r="AB48" s="146"/>
      <c r="AC48" s="46"/>
      <c r="AD48" s="146"/>
      <c r="AE48" s="46"/>
      <c r="AF48" s="146"/>
      <c r="AG48" s="46"/>
      <c r="AH48" s="146"/>
    </row>
    <row r="49" spans="1:34" ht="15.75" x14ac:dyDescent="0.25">
      <c r="A49" s="43">
        <f t="shared" si="13"/>
        <v>25</v>
      </c>
      <c r="B49" s="185" t="s">
        <v>217</v>
      </c>
      <c r="C49" s="217">
        <v>2196</v>
      </c>
      <c r="D49" s="217">
        <v>3485</v>
      </c>
      <c r="E49" s="218">
        <v>2196</v>
      </c>
      <c r="F49" s="218">
        <v>3481</v>
      </c>
      <c r="G49" s="215">
        <v>798</v>
      </c>
      <c r="H49" s="215">
        <v>1155</v>
      </c>
      <c r="I49" s="215">
        <v>1104</v>
      </c>
      <c r="J49" s="215">
        <v>1978</v>
      </c>
      <c r="K49" s="215">
        <v>75</v>
      </c>
      <c r="L49" s="215">
        <v>109</v>
      </c>
      <c r="M49" s="215">
        <v>219</v>
      </c>
      <c r="N49" s="215">
        <v>239</v>
      </c>
      <c r="O49" s="115">
        <f>Q49+S49+U49+W49</f>
        <v>0</v>
      </c>
      <c r="P49" s="217">
        <f>R49+T49+V49+X49</f>
        <v>0</v>
      </c>
      <c r="Q49" s="46"/>
      <c r="R49" s="46"/>
      <c r="S49" s="46"/>
      <c r="T49" s="46"/>
      <c r="U49" s="46"/>
      <c r="V49" s="46"/>
      <c r="W49" s="46"/>
      <c r="X49" s="46"/>
      <c r="Y49" s="217"/>
      <c r="Z49" s="217">
        <v>4</v>
      </c>
      <c r="AA49" s="46"/>
      <c r="AB49" s="46"/>
      <c r="AC49" s="46"/>
      <c r="AD49" s="46">
        <v>4</v>
      </c>
      <c r="AE49" s="46"/>
      <c r="AF49" s="46"/>
      <c r="AG49" s="46"/>
      <c r="AH49" s="146"/>
    </row>
    <row r="50" spans="1:34" ht="15.75" x14ac:dyDescent="0.25">
      <c r="A50" s="43">
        <f t="shared" si="13"/>
        <v>26</v>
      </c>
      <c r="B50" s="185" t="s">
        <v>218</v>
      </c>
      <c r="C50" s="125">
        <f t="shared" si="1"/>
        <v>935</v>
      </c>
      <c r="D50" s="125">
        <f t="shared" si="2"/>
        <v>867</v>
      </c>
      <c r="E50" s="128">
        <f t="shared" si="3"/>
        <v>0</v>
      </c>
      <c r="F50" s="128">
        <f t="shared" si="4"/>
        <v>0</v>
      </c>
      <c r="G50" s="132"/>
      <c r="H50" s="146"/>
      <c r="I50" s="132"/>
      <c r="J50" s="146"/>
      <c r="K50" s="132"/>
      <c r="L50" s="146"/>
      <c r="M50" s="132"/>
      <c r="N50" s="146"/>
      <c r="O50" s="115">
        <f t="shared" si="5"/>
        <v>935</v>
      </c>
      <c r="P50" s="125">
        <f t="shared" si="6"/>
        <v>867</v>
      </c>
      <c r="Q50" s="46">
        <v>214</v>
      </c>
      <c r="R50" s="46">
        <v>389</v>
      </c>
      <c r="S50" s="46">
        <v>491</v>
      </c>
      <c r="T50" s="46">
        <v>403</v>
      </c>
      <c r="U50" s="46">
        <v>171</v>
      </c>
      <c r="V50" s="46">
        <v>16</v>
      </c>
      <c r="W50" s="46">
        <v>59</v>
      </c>
      <c r="X50" s="46">
        <v>59</v>
      </c>
      <c r="Y50" s="125">
        <f t="shared" si="7"/>
        <v>0</v>
      </c>
      <c r="Z50" s="125">
        <f t="shared" si="8"/>
        <v>0</v>
      </c>
      <c r="AA50" s="46"/>
      <c r="AB50" s="146"/>
      <c r="AC50" s="46"/>
      <c r="AD50" s="146"/>
      <c r="AE50" s="46"/>
      <c r="AF50" s="146"/>
      <c r="AG50" s="46"/>
      <c r="AH50" s="146"/>
    </row>
    <row r="51" spans="1:34" ht="30" x14ac:dyDescent="0.25">
      <c r="A51" s="43">
        <f t="shared" si="13"/>
        <v>27</v>
      </c>
      <c r="B51" s="184" t="s">
        <v>219</v>
      </c>
      <c r="C51" s="125">
        <f t="shared" si="1"/>
        <v>1811</v>
      </c>
      <c r="D51" s="125">
        <f t="shared" si="2"/>
        <v>1719</v>
      </c>
      <c r="E51" s="128">
        <f t="shared" si="3"/>
        <v>1811</v>
      </c>
      <c r="F51" s="128">
        <f t="shared" si="4"/>
        <v>1719</v>
      </c>
      <c r="G51" s="176">
        <v>369</v>
      </c>
      <c r="H51" s="176">
        <v>228</v>
      </c>
      <c r="I51" s="176">
        <v>983</v>
      </c>
      <c r="J51" s="176">
        <v>959</v>
      </c>
      <c r="K51" s="176">
        <v>43</v>
      </c>
      <c r="L51" s="176">
        <v>110</v>
      </c>
      <c r="M51" s="176">
        <v>416</v>
      </c>
      <c r="N51" s="176">
        <v>422</v>
      </c>
      <c r="O51" s="115">
        <f t="shared" si="5"/>
        <v>0</v>
      </c>
      <c r="P51" s="125">
        <f t="shared" si="6"/>
        <v>0</v>
      </c>
      <c r="Q51" s="46"/>
      <c r="R51" s="146"/>
      <c r="S51" s="46"/>
      <c r="T51" s="146"/>
      <c r="U51" s="46"/>
      <c r="V51" s="146"/>
      <c r="W51" s="46"/>
      <c r="X51" s="146"/>
      <c r="Y51" s="125">
        <f t="shared" si="7"/>
        <v>0</v>
      </c>
      <c r="Z51" s="125">
        <f t="shared" si="8"/>
        <v>0</v>
      </c>
      <c r="AA51" s="46"/>
      <c r="AB51" s="146"/>
      <c r="AC51" s="46"/>
      <c r="AD51" s="146"/>
      <c r="AE51" s="46"/>
      <c r="AF51" s="146"/>
      <c r="AG51" s="46"/>
      <c r="AH51" s="146"/>
    </row>
    <row r="52" spans="1:34" ht="15.75" x14ac:dyDescent="0.25">
      <c r="A52" s="43">
        <f t="shared" si="13"/>
        <v>28</v>
      </c>
      <c r="B52" s="185" t="s">
        <v>220</v>
      </c>
      <c r="C52" s="125">
        <f t="shared" si="1"/>
        <v>2701</v>
      </c>
      <c r="D52" s="125">
        <f t="shared" si="2"/>
        <v>3220</v>
      </c>
      <c r="E52" s="128">
        <f t="shared" si="3"/>
        <v>2701</v>
      </c>
      <c r="F52" s="128">
        <f t="shared" si="4"/>
        <v>3220</v>
      </c>
      <c r="G52" s="176">
        <v>1430</v>
      </c>
      <c r="H52" s="176">
        <v>1189</v>
      </c>
      <c r="I52" s="176">
        <v>1031</v>
      </c>
      <c r="J52" s="176">
        <v>1589</v>
      </c>
      <c r="K52" s="176">
        <v>53</v>
      </c>
      <c r="L52" s="176">
        <v>73</v>
      </c>
      <c r="M52" s="176">
        <v>187</v>
      </c>
      <c r="N52" s="176">
        <v>369</v>
      </c>
      <c r="O52" s="115">
        <f t="shared" si="5"/>
        <v>0</v>
      </c>
      <c r="P52" s="125">
        <f t="shared" si="6"/>
        <v>0</v>
      </c>
      <c r="Q52" s="46"/>
      <c r="R52" s="146"/>
      <c r="S52" s="46"/>
      <c r="T52" s="146"/>
      <c r="U52" s="46"/>
      <c r="V52" s="146"/>
      <c r="W52" s="46"/>
      <c r="X52" s="146"/>
      <c r="Y52" s="125">
        <f t="shared" si="7"/>
        <v>0</v>
      </c>
      <c r="Z52" s="125">
        <f t="shared" si="8"/>
        <v>0</v>
      </c>
      <c r="AA52" s="46"/>
      <c r="AB52" s="146"/>
      <c r="AC52" s="46"/>
      <c r="AD52" s="146"/>
      <c r="AE52" s="46"/>
      <c r="AF52" s="146"/>
      <c r="AG52" s="46"/>
      <c r="AH52" s="146"/>
    </row>
    <row r="53" spans="1:34" ht="30" x14ac:dyDescent="0.25">
      <c r="A53" s="43">
        <f t="shared" si="13"/>
        <v>29</v>
      </c>
      <c r="B53" s="184" t="s">
        <v>221</v>
      </c>
      <c r="C53" s="125">
        <f t="shared" si="1"/>
        <v>50</v>
      </c>
      <c r="D53" s="125">
        <f t="shared" si="2"/>
        <v>45</v>
      </c>
      <c r="E53" s="128">
        <f t="shared" si="3"/>
        <v>0</v>
      </c>
      <c r="F53" s="128">
        <f t="shared" si="4"/>
        <v>0</v>
      </c>
      <c r="G53" s="132"/>
      <c r="H53" s="146"/>
      <c r="I53" s="132"/>
      <c r="J53" s="146"/>
      <c r="K53" s="132"/>
      <c r="L53" s="146"/>
      <c r="M53" s="132"/>
      <c r="N53" s="146"/>
      <c r="O53" s="115">
        <f t="shared" si="5"/>
        <v>50</v>
      </c>
      <c r="P53" s="125">
        <f t="shared" si="6"/>
        <v>45</v>
      </c>
      <c r="Q53" s="46"/>
      <c r="R53" s="146"/>
      <c r="S53" s="46">
        <v>46</v>
      </c>
      <c r="T53" s="46">
        <v>38</v>
      </c>
      <c r="U53" s="46"/>
      <c r="V53" s="46"/>
      <c r="W53" s="46">
        <v>4</v>
      </c>
      <c r="X53" s="46">
        <v>7</v>
      </c>
      <c r="Y53" s="125">
        <f t="shared" si="7"/>
        <v>0</v>
      </c>
      <c r="Z53" s="125">
        <f t="shared" si="8"/>
        <v>0</v>
      </c>
      <c r="AA53" s="46"/>
      <c r="AB53" s="146"/>
      <c r="AC53" s="46"/>
      <c r="AD53" s="146"/>
      <c r="AE53" s="46"/>
      <c r="AF53" s="146"/>
      <c r="AG53" s="46"/>
      <c r="AH53" s="146"/>
    </row>
    <row r="54" spans="1:34" ht="30" x14ac:dyDescent="0.25">
      <c r="A54" s="43">
        <f t="shared" si="13"/>
        <v>30</v>
      </c>
      <c r="B54" s="184" t="s">
        <v>222</v>
      </c>
      <c r="C54" s="125">
        <f t="shared" si="1"/>
        <v>989</v>
      </c>
      <c r="D54" s="125">
        <f t="shared" si="2"/>
        <v>771</v>
      </c>
      <c r="E54" s="128">
        <f t="shared" si="3"/>
        <v>0</v>
      </c>
      <c r="F54" s="128">
        <f t="shared" si="4"/>
        <v>0</v>
      </c>
      <c r="G54" s="132"/>
      <c r="H54" s="146"/>
      <c r="I54" s="132"/>
      <c r="J54" s="146"/>
      <c r="K54" s="132"/>
      <c r="L54" s="146"/>
      <c r="M54" s="132"/>
      <c r="N54" s="146"/>
      <c r="O54" s="115">
        <f t="shared" si="5"/>
        <v>989</v>
      </c>
      <c r="P54" s="125">
        <f t="shared" si="6"/>
        <v>771</v>
      </c>
      <c r="Q54" s="46">
        <v>216</v>
      </c>
      <c r="R54" s="46">
        <v>115</v>
      </c>
      <c r="S54" s="46">
        <v>728</v>
      </c>
      <c r="T54" s="46">
        <v>593</v>
      </c>
      <c r="U54" s="46">
        <v>13</v>
      </c>
      <c r="V54" s="46">
        <v>11</v>
      </c>
      <c r="W54" s="46">
        <v>32</v>
      </c>
      <c r="X54" s="46">
        <v>52</v>
      </c>
      <c r="Y54" s="125">
        <f t="shared" si="7"/>
        <v>0</v>
      </c>
      <c r="Z54" s="125">
        <f t="shared" si="8"/>
        <v>0</v>
      </c>
      <c r="AA54" s="46"/>
      <c r="AB54" s="146"/>
      <c r="AC54" s="46"/>
      <c r="AD54" s="146"/>
      <c r="AE54" s="46"/>
      <c r="AF54" s="146"/>
      <c r="AG54" s="46"/>
      <c r="AH54" s="146"/>
    </row>
    <row r="55" spans="1:34" ht="30" x14ac:dyDescent="0.25">
      <c r="A55" s="43">
        <f t="shared" si="13"/>
        <v>31</v>
      </c>
      <c r="B55" s="184" t="s">
        <v>223</v>
      </c>
      <c r="C55" s="125">
        <f t="shared" si="1"/>
        <v>108</v>
      </c>
      <c r="D55" s="125">
        <f t="shared" si="2"/>
        <v>38</v>
      </c>
      <c r="E55" s="128">
        <f t="shared" si="3"/>
        <v>0</v>
      </c>
      <c r="F55" s="128">
        <f t="shared" si="4"/>
        <v>0</v>
      </c>
      <c r="G55" s="132"/>
      <c r="H55" s="146"/>
      <c r="I55" s="132"/>
      <c r="J55" s="146"/>
      <c r="K55" s="132"/>
      <c r="L55" s="146"/>
      <c r="M55" s="132"/>
      <c r="N55" s="146"/>
      <c r="O55" s="115">
        <f t="shared" si="5"/>
        <v>108</v>
      </c>
      <c r="P55" s="125">
        <f t="shared" si="6"/>
        <v>38</v>
      </c>
      <c r="Q55" s="46"/>
      <c r="R55" s="46"/>
      <c r="S55" s="46">
        <v>76</v>
      </c>
      <c r="T55" s="46">
        <v>32</v>
      </c>
      <c r="U55" s="46"/>
      <c r="V55" s="46"/>
      <c r="W55" s="46">
        <v>32</v>
      </c>
      <c r="X55" s="46">
        <v>6</v>
      </c>
      <c r="Y55" s="125">
        <f t="shared" si="7"/>
        <v>0</v>
      </c>
      <c r="Z55" s="125">
        <f t="shared" si="8"/>
        <v>0</v>
      </c>
      <c r="AA55" s="46"/>
      <c r="AB55" s="146"/>
      <c r="AC55" s="46"/>
      <c r="AD55" s="146"/>
      <c r="AE55" s="46"/>
      <c r="AF55" s="146"/>
      <c r="AG55" s="46"/>
      <c r="AH55" s="146"/>
    </row>
    <row r="56" spans="1:34" ht="45" x14ac:dyDescent="0.25">
      <c r="A56" s="43">
        <f t="shared" si="13"/>
        <v>32</v>
      </c>
      <c r="B56" s="184" t="s">
        <v>224</v>
      </c>
      <c r="C56" s="125">
        <f t="shared" si="1"/>
        <v>113</v>
      </c>
      <c r="D56" s="125">
        <f t="shared" si="2"/>
        <v>366</v>
      </c>
      <c r="E56" s="128">
        <f t="shared" si="3"/>
        <v>0</v>
      </c>
      <c r="F56" s="128">
        <f t="shared" si="4"/>
        <v>0</v>
      </c>
      <c r="G56" s="132"/>
      <c r="H56" s="146"/>
      <c r="I56" s="132"/>
      <c r="J56" s="146"/>
      <c r="K56" s="132"/>
      <c r="L56" s="146"/>
      <c r="M56" s="132"/>
      <c r="N56" s="146"/>
      <c r="O56" s="115">
        <f t="shared" si="5"/>
        <v>113</v>
      </c>
      <c r="P56" s="125">
        <f t="shared" si="6"/>
        <v>366</v>
      </c>
      <c r="Q56" s="46">
        <v>106</v>
      </c>
      <c r="R56" s="46">
        <v>355</v>
      </c>
      <c r="S56" s="46"/>
      <c r="T56" s="46"/>
      <c r="U56" s="46">
        <v>7</v>
      </c>
      <c r="V56" s="46">
        <v>11</v>
      </c>
      <c r="W56" s="46"/>
      <c r="X56" s="146"/>
      <c r="Y56" s="125">
        <f t="shared" si="7"/>
        <v>0</v>
      </c>
      <c r="Z56" s="125">
        <f t="shared" si="8"/>
        <v>0</v>
      </c>
      <c r="AA56" s="46"/>
      <c r="AB56" s="146"/>
      <c r="AC56" s="46"/>
      <c r="AD56" s="146"/>
      <c r="AE56" s="46"/>
      <c r="AF56" s="146"/>
      <c r="AG56" s="46"/>
      <c r="AH56" s="146"/>
    </row>
    <row r="57" spans="1:34" ht="30" x14ac:dyDescent="0.25">
      <c r="A57" s="190">
        <v>33</v>
      </c>
      <c r="B57" s="170" t="s">
        <v>271</v>
      </c>
      <c r="C57" s="179">
        <f t="shared" si="1"/>
        <v>0</v>
      </c>
      <c r="D57" s="179">
        <f t="shared" si="2"/>
        <v>499</v>
      </c>
      <c r="E57" s="180">
        <f t="shared" si="3"/>
        <v>0</v>
      </c>
      <c r="F57" s="180">
        <f t="shared" si="4"/>
        <v>499</v>
      </c>
      <c r="G57" s="176"/>
      <c r="H57" s="146"/>
      <c r="I57" s="176"/>
      <c r="J57" s="146">
        <v>474</v>
      </c>
      <c r="K57" s="176"/>
      <c r="L57" s="146"/>
      <c r="M57" s="176"/>
      <c r="N57" s="146">
        <v>25</v>
      </c>
      <c r="O57" s="115">
        <f t="shared" si="5"/>
        <v>0</v>
      </c>
      <c r="P57" s="179">
        <f t="shared" si="6"/>
        <v>0</v>
      </c>
      <c r="Q57" s="46"/>
      <c r="R57" s="46"/>
      <c r="S57" s="46"/>
      <c r="T57" s="46"/>
      <c r="U57" s="46"/>
      <c r="V57" s="46"/>
      <c r="W57" s="46"/>
      <c r="X57" s="146"/>
      <c r="Y57" s="179">
        <f t="shared" si="7"/>
        <v>0</v>
      </c>
      <c r="Z57" s="179">
        <f t="shared" si="8"/>
        <v>0</v>
      </c>
      <c r="AA57" s="46"/>
      <c r="AB57" s="146"/>
      <c r="AC57" s="46"/>
      <c r="AD57" s="146"/>
      <c r="AE57" s="46"/>
      <c r="AF57" s="146"/>
      <c r="AG57" s="46"/>
      <c r="AH57" s="146"/>
    </row>
    <row r="58" spans="1:34" ht="15.75" x14ac:dyDescent="0.25">
      <c r="A58" s="190">
        <v>34</v>
      </c>
      <c r="B58" s="170" t="s">
        <v>298</v>
      </c>
      <c r="C58" s="179">
        <f t="shared" si="1"/>
        <v>0</v>
      </c>
      <c r="D58" s="179">
        <f t="shared" si="2"/>
        <v>0</v>
      </c>
      <c r="E58" s="180">
        <f t="shared" si="3"/>
        <v>0</v>
      </c>
      <c r="F58" s="180">
        <f t="shared" si="4"/>
        <v>0</v>
      </c>
      <c r="G58" s="176"/>
      <c r="H58" s="146"/>
      <c r="I58" s="176"/>
      <c r="J58" s="146"/>
      <c r="K58" s="176"/>
      <c r="L58" s="146"/>
      <c r="M58" s="176"/>
      <c r="N58" s="146"/>
      <c r="O58" s="115">
        <f t="shared" si="5"/>
        <v>0</v>
      </c>
      <c r="P58" s="179">
        <f t="shared" si="6"/>
        <v>0</v>
      </c>
      <c r="Q58" s="46"/>
      <c r="R58" s="46"/>
      <c r="S58" s="46"/>
      <c r="T58" s="46"/>
      <c r="U58" s="46"/>
      <c r="V58" s="46"/>
      <c r="W58" s="46"/>
      <c r="X58" s="146"/>
      <c r="Y58" s="179">
        <f t="shared" si="7"/>
        <v>0</v>
      </c>
      <c r="Z58" s="179">
        <f t="shared" si="8"/>
        <v>0</v>
      </c>
      <c r="AA58" s="46"/>
      <c r="AB58" s="146"/>
      <c r="AC58" s="46"/>
      <c r="AD58" s="146"/>
      <c r="AE58" s="46"/>
      <c r="AF58" s="146"/>
      <c r="AG58" s="46"/>
      <c r="AH58" s="146"/>
    </row>
    <row r="59" spans="1:34" ht="15.75" x14ac:dyDescent="0.25">
      <c r="A59" s="17"/>
      <c r="B59" s="134" t="s">
        <v>225</v>
      </c>
      <c r="C59" s="179">
        <f t="shared" si="1"/>
        <v>154145</v>
      </c>
      <c r="D59" s="179">
        <f t="shared" si="2"/>
        <v>202943</v>
      </c>
      <c r="E59" s="180">
        <f t="shared" si="3"/>
        <v>144234</v>
      </c>
      <c r="F59" s="180">
        <f t="shared" si="4"/>
        <v>192495</v>
      </c>
      <c r="G59" s="128">
        <f>SUM(G25:G58)</f>
        <v>38295</v>
      </c>
      <c r="H59" s="180">
        <f t="shared" ref="H59:N59" si="14">SUM(H25:H58)</f>
        <v>53552</v>
      </c>
      <c r="I59" s="180">
        <f t="shared" si="14"/>
        <v>71891</v>
      </c>
      <c r="J59" s="180">
        <f t="shared" si="14"/>
        <v>101970</v>
      </c>
      <c r="K59" s="180">
        <f t="shared" si="14"/>
        <v>11120</v>
      </c>
      <c r="L59" s="180">
        <f t="shared" si="14"/>
        <v>12738</v>
      </c>
      <c r="M59" s="180">
        <f t="shared" si="14"/>
        <v>22928</v>
      </c>
      <c r="N59" s="180">
        <f t="shared" si="14"/>
        <v>24235</v>
      </c>
      <c r="O59" s="115">
        <f t="shared" si="5"/>
        <v>4535</v>
      </c>
      <c r="P59" s="179">
        <f t="shared" si="6"/>
        <v>5041</v>
      </c>
      <c r="Q59" s="128">
        <f>SUM(Q25:Q58)</f>
        <v>548</v>
      </c>
      <c r="R59" s="180">
        <f t="shared" ref="R59:X59" si="15">SUM(R25:R58)</f>
        <v>883</v>
      </c>
      <c r="S59" s="180">
        <f t="shared" si="15"/>
        <v>3062</v>
      </c>
      <c r="T59" s="180">
        <f t="shared" si="15"/>
        <v>3323</v>
      </c>
      <c r="U59" s="180">
        <f t="shared" si="15"/>
        <v>191</v>
      </c>
      <c r="V59" s="180">
        <f t="shared" si="15"/>
        <v>41</v>
      </c>
      <c r="W59" s="180">
        <f t="shared" si="15"/>
        <v>734</v>
      </c>
      <c r="X59" s="180">
        <f t="shared" si="15"/>
        <v>794</v>
      </c>
      <c r="Y59" s="179">
        <f t="shared" si="7"/>
        <v>5376</v>
      </c>
      <c r="Z59" s="179">
        <f t="shared" si="8"/>
        <v>5407</v>
      </c>
      <c r="AA59" s="128">
        <f>SUM(AA25:AA58)</f>
        <v>84</v>
      </c>
      <c r="AB59" s="180">
        <f t="shared" ref="AB59:AH59" si="16">SUM(AB25:AB58)</f>
        <v>63</v>
      </c>
      <c r="AC59" s="180">
        <f t="shared" si="16"/>
        <v>3658</v>
      </c>
      <c r="AD59" s="180">
        <f t="shared" si="16"/>
        <v>3872</v>
      </c>
      <c r="AE59" s="180">
        <f t="shared" si="16"/>
        <v>2</v>
      </c>
      <c r="AF59" s="180">
        <f t="shared" si="16"/>
        <v>22</v>
      </c>
      <c r="AG59" s="180">
        <f t="shared" si="16"/>
        <v>1632</v>
      </c>
      <c r="AH59" s="180">
        <f t="shared" si="16"/>
        <v>1450</v>
      </c>
    </row>
    <row r="60" spans="1:34" ht="15.75" x14ac:dyDescent="0.25">
      <c r="A60" s="17"/>
      <c r="B60" s="135" t="s">
        <v>226</v>
      </c>
      <c r="C60" s="140">
        <f t="shared" si="1"/>
        <v>763691</v>
      </c>
      <c r="D60" s="140">
        <f t="shared" si="2"/>
        <v>1064382</v>
      </c>
      <c r="E60" s="148">
        <f t="shared" si="3"/>
        <v>730623</v>
      </c>
      <c r="F60" s="148">
        <f t="shared" si="4"/>
        <v>1023935</v>
      </c>
      <c r="G60" s="148">
        <f>G59+G24</f>
        <v>236544</v>
      </c>
      <c r="H60" s="148">
        <f t="shared" ref="H60:N60" si="17">H59+H24</f>
        <v>331868</v>
      </c>
      <c r="I60" s="148">
        <f t="shared" si="17"/>
        <v>363648</v>
      </c>
      <c r="J60" s="148">
        <f t="shared" si="17"/>
        <v>531769</v>
      </c>
      <c r="K60" s="148">
        <f t="shared" si="17"/>
        <v>42028</v>
      </c>
      <c r="L60" s="148">
        <f t="shared" si="17"/>
        <v>50799</v>
      </c>
      <c r="M60" s="148">
        <f t="shared" si="17"/>
        <v>88403</v>
      </c>
      <c r="N60" s="148">
        <f t="shared" si="17"/>
        <v>109499</v>
      </c>
      <c r="O60" s="149">
        <f t="shared" si="5"/>
        <v>4535</v>
      </c>
      <c r="P60" s="140">
        <f t="shared" si="6"/>
        <v>5041</v>
      </c>
      <c r="Q60" s="148">
        <f>Q59+Q24</f>
        <v>548</v>
      </c>
      <c r="R60" s="148">
        <f t="shared" ref="R60:X60" si="18">R59+R24</f>
        <v>883</v>
      </c>
      <c r="S60" s="148">
        <f t="shared" si="18"/>
        <v>3062</v>
      </c>
      <c r="T60" s="148">
        <f t="shared" si="18"/>
        <v>3323</v>
      </c>
      <c r="U60" s="148">
        <f t="shared" si="18"/>
        <v>191</v>
      </c>
      <c r="V60" s="148">
        <f t="shared" si="18"/>
        <v>41</v>
      </c>
      <c r="W60" s="148">
        <f t="shared" si="18"/>
        <v>734</v>
      </c>
      <c r="X60" s="148">
        <f t="shared" si="18"/>
        <v>794</v>
      </c>
      <c r="Y60" s="140">
        <f t="shared" si="7"/>
        <v>28533</v>
      </c>
      <c r="Z60" s="140">
        <f t="shared" si="8"/>
        <v>35406</v>
      </c>
      <c r="AA60" s="148">
        <f>AA59+AA24</f>
        <v>834</v>
      </c>
      <c r="AB60" s="148">
        <f t="shared" ref="AB60:AH60" si="19">AB59+AB24</f>
        <v>1761</v>
      </c>
      <c r="AC60" s="148">
        <f t="shared" si="19"/>
        <v>24152</v>
      </c>
      <c r="AD60" s="148">
        <f t="shared" si="19"/>
        <v>30165</v>
      </c>
      <c r="AE60" s="148">
        <f t="shared" si="19"/>
        <v>34</v>
      </c>
      <c r="AF60" s="148">
        <f t="shared" si="19"/>
        <v>67</v>
      </c>
      <c r="AG60" s="148">
        <f t="shared" si="19"/>
        <v>3513</v>
      </c>
      <c r="AH60" s="148">
        <f t="shared" si="19"/>
        <v>3413</v>
      </c>
    </row>
  </sheetData>
  <mergeCells count="32">
    <mergeCell ref="A5:A9"/>
    <mergeCell ref="B5:B9"/>
    <mergeCell ref="G7:J7"/>
    <mergeCell ref="K7:N7"/>
    <mergeCell ref="C5:D8"/>
    <mergeCell ref="E5:N5"/>
    <mergeCell ref="E6:F8"/>
    <mergeCell ref="G8:H8"/>
    <mergeCell ref="I8:J8"/>
    <mergeCell ref="K8:L8"/>
    <mergeCell ref="M8:N8"/>
    <mergeCell ref="AC8:AD8"/>
    <mergeCell ref="Q6:X6"/>
    <mergeCell ref="G6:N6"/>
    <mergeCell ref="AE8:AF8"/>
    <mergeCell ref="AG8:AH8"/>
    <mergeCell ref="Y6:Z8"/>
    <mergeCell ref="AA6:AH6"/>
    <mergeCell ref="Q7:T7"/>
    <mergeCell ref="U7:X7"/>
    <mergeCell ref="AA7:AD7"/>
    <mergeCell ref="O6:P8"/>
    <mergeCell ref="Q8:R8"/>
    <mergeCell ref="S8:T8"/>
    <mergeCell ref="U8:V8"/>
    <mergeCell ref="W8:X8"/>
    <mergeCell ref="AA8:AB8"/>
    <mergeCell ref="B3:Y3"/>
    <mergeCell ref="O5:X5"/>
    <mergeCell ref="AB1:AG1"/>
    <mergeCell ref="Y5:AH5"/>
    <mergeCell ref="AE7:AH7"/>
  </mergeCells>
  <pageMargins left="0" right="0" top="0" bottom="0.74803149606299213" header="0" footer="0.31496062992125984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3" tint="0.39997558519241921"/>
  </sheetPr>
  <dimension ref="A1:AEF61"/>
  <sheetViews>
    <sheetView topLeftCell="T1" workbookViewId="0">
      <pane ySplit="11" topLeftCell="A42" activePane="bottomLeft" state="frozen"/>
      <selection pane="bottomLeft" activeCell="AP49" sqref="AP49:AR49"/>
    </sheetView>
  </sheetViews>
  <sheetFormatPr defaultColWidth="9.140625" defaultRowHeight="15" x14ac:dyDescent="0.25"/>
  <cols>
    <col min="1" max="1" width="5" style="66" customWidth="1"/>
    <col min="2" max="2" width="43.28515625" style="22" customWidth="1"/>
    <col min="3" max="16" width="6.28515625" style="41" customWidth="1"/>
    <col min="17" max="26" width="6.28515625" style="22" customWidth="1"/>
    <col min="27" max="43" width="6.28515625" style="66" customWidth="1"/>
    <col min="44" max="44" width="9.140625" style="66" customWidth="1"/>
    <col min="45" max="45" width="0.28515625" style="66" customWidth="1"/>
    <col min="46" max="68" width="9.140625" style="71"/>
    <col min="69" max="16384" width="9.140625" style="66"/>
  </cols>
  <sheetData>
    <row r="1" spans="1:812" x14ac:dyDescent="0.25">
      <c r="A1" s="17"/>
      <c r="U1" s="297" t="s">
        <v>90</v>
      </c>
      <c r="V1" s="297"/>
      <c r="W1" s="297"/>
      <c r="X1" s="297"/>
      <c r="Y1" s="297"/>
      <c r="Z1" s="29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</row>
    <row r="2" spans="1:812" x14ac:dyDescent="0.25">
      <c r="A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1:812" s="26" customFormat="1" ht="14.25" x14ac:dyDescent="0.2">
      <c r="B3" s="72" t="s">
        <v>162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3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</row>
    <row r="4" spans="1:812" x14ac:dyDescent="0.25">
      <c r="A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</row>
    <row r="5" spans="1:812" s="60" customFormat="1" ht="36" customHeight="1" x14ac:dyDescent="0.25">
      <c r="A5" s="295" t="s">
        <v>28</v>
      </c>
      <c r="B5" s="249" t="s">
        <v>39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86" t="s">
        <v>130</v>
      </c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</row>
    <row r="6" spans="1:812" s="60" customFormat="1" ht="24" customHeight="1" x14ac:dyDescent="0.25">
      <c r="A6" s="295"/>
      <c r="B6" s="249"/>
      <c r="C6" s="249" t="s">
        <v>120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86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</row>
    <row r="7" spans="1:812" s="60" customFormat="1" ht="24" customHeight="1" x14ac:dyDescent="0.25">
      <c r="A7" s="295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77" t="s">
        <v>125</v>
      </c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</row>
    <row r="8" spans="1:812" s="60" customFormat="1" ht="26.25" customHeight="1" x14ac:dyDescent="0.25">
      <c r="A8" s="295"/>
      <c r="B8" s="249"/>
      <c r="C8" s="249" t="s">
        <v>4</v>
      </c>
      <c r="D8" s="249"/>
      <c r="E8" s="249"/>
      <c r="F8" s="249"/>
      <c r="G8" s="249"/>
      <c r="H8" s="249"/>
      <c r="I8" s="249" t="s">
        <v>5</v>
      </c>
      <c r="J8" s="249"/>
      <c r="K8" s="249"/>
      <c r="L8" s="249"/>
      <c r="M8" s="249"/>
      <c r="N8" s="249"/>
      <c r="O8" s="249" t="s">
        <v>6</v>
      </c>
      <c r="P8" s="249"/>
      <c r="Q8" s="249"/>
      <c r="R8" s="249"/>
      <c r="S8" s="249"/>
      <c r="T8" s="249"/>
      <c r="U8" s="249" t="s">
        <v>7</v>
      </c>
      <c r="V8" s="249"/>
      <c r="W8" s="249"/>
      <c r="X8" s="249"/>
      <c r="Y8" s="249"/>
      <c r="Z8" s="249"/>
      <c r="AA8" s="249" t="s">
        <v>8</v>
      </c>
      <c r="AB8" s="249"/>
      <c r="AC8" s="249"/>
      <c r="AD8" s="249"/>
      <c r="AE8" s="249"/>
      <c r="AF8" s="249"/>
      <c r="AG8" s="276" t="s">
        <v>158</v>
      </c>
      <c r="AH8" s="296"/>
      <c r="AI8" s="296"/>
      <c r="AJ8" s="296"/>
      <c r="AK8" s="296"/>
      <c r="AL8" s="277"/>
      <c r="AM8" s="249" t="s">
        <v>9</v>
      </c>
      <c r="AN8" s="249"/>
      <c r="AO8" s="249"/>
      <c r="AP8" s="249"/>
      <c r="AQ8" s="249"/>
      <c r="AR8" s="249"/>
      <c r="AS8" s="277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</row>
    <row r="9" spans="1:812" s="69" customFormat="1" ht="36.75" customHeight="1" x14ac:dyDescent="0.25">
      <c r="A9" s="295"/>
      <c r="B9" s="249"/>
      <c r="C9" s="249">
        <v>2020</v>
      </c>
      <c r="D9" s="249"/>
      <c r="E9" s="249"/>
      <c r="F9" s="288">
        <v>2021</v>
      </c>
      <c r="G9" s="288"/>
      <c r="H9" s="288"/>
      <c r="I9" s="249">
        <v>2020</v>
      </c>
      <c r="J9" s="249"/>
      <c r="K9" s="249"/>
      <c r="L9" s="288">
        <v>2021</v>
      </c>
      <c r="M9" s="288"/>
      <c r="N9" s="288"/>
      <c r="O9" s="249">
        <v>2020</v>
      </c>
      <c r="P9" s="249"/>
      <c r="Q9" s="249"/>
      <c r="R9" s="288">
        <v>2021</v>
      </c>
      <c r="S9" s="288"/>
      <c r="T9" s="288"/>
      <c r="U9" s="249">
        <v>2020</v>
      </c>
      <c r="V9" s="249"/>
      <c r="W9" s="249"/>
      <c r="X9" s="288">
        <v>2021</v>
      </c>
      <c r="Y9" s="288"/>
      <c r="Z9" s="288"/>
      <c r="AA9" s="249">
        <v>2020</v>
      </c>
      <c r="AB9" s="249"/>
      <c r="AC9" s="249"/>
      <c r="AD9" s="288">
        <v>2021</v>
      </c>
      <c r="AE9" s="288"/>
      <c r="AF9" s="288"/>
      <c r="AG9" s="249">
        <v>2020</v>
      </c>
      <c r="AH9" s="249"/>
      <c r="AI9" s="249"/>
      <c r="AJ9" s="288">
        <v>2021</v>
      </c>
      <c r="AK9" s="288"/>
      <c r="AL9" s="288"/>
      <c r="AM9" s="249">
        <v>2020</v>
      </c>
      <c r="AN9" s="249"/>
      <c r="AO9" s="249"/>
      <c r="AP9" s="288">
        <v>2021</v>
      </c>
      <c r="AQ9" s="288"/>
      <c r="AR9" s="288"/>
      <c r="AS9" s="277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  <c r="IW9" s="68"/>
      <c r="IX9" s="68"/>
      <c r="IY9" s="68"/>
      <c r="IZ9" s="68"/>
      <c r="JA9" s="68"/>
      <c r="JB9" s="68"/>
      <c r="JC9" s="68"/>
      <c r="JD9" s="68"/>
      <c r="JE9" s="68"/>
      <c r="JF9" s="68"/>
      <c r="JG9" s="68"/>
      <c r="JH9" s="68"/>
      <c r="JI9" s="68"/>
      <c r="JJ9" s="68"/>
      <c r="JK9" s="68"/>
      <c r="JL9" s="68"/>
      <c r="JM9" s="68"/>
      <c r="JN9" s="68"/>
      <c r="JO9" s="68"/>
      <c r="JP9" s="68"/>
      <c r="JQ9" s="68"/>
      <c r="JR9" s="68"/>
      <c r="JS9" s="68"/>
      <c r="JT9" s="68"/>
      <c r="JU9" s="68"/>
      <c r="JV9" s="68"/>
      <c r="JW9" s="68"/>
      <c r="JX9" s="68"/>
      <c r="JY9" s="68"/>
      <c r="JZ9" s="68"/>
      <c r="KA9" s="68"/>
      <c r="KB9" s="68"/>
      <c r="KC9" s="68"/>
      <c r="KD9" s="68"/>
      <c r="KE9" s="68"/>
      <c r="KF9" s="68"/>
      <c r="KG9" s="68"/>
      <c r="KH9" s="68"/>
      <c r="KI9" s="68"/>
      <c r="KJ9" s="68"/>
      <c r="KK9" s="68"/>
      <c r="KL9" s="68"/>
      <c r="KM9" s="68"/>
      <c r="KN9" s="68"/>
      <c r="KO9" s="68"/>
      <c r="KP9" s="68"/>
      <c r="KQ9" s="68"/>
      <c r="KR9" s="68"/>
      <c r="KS9" s="68"/>
      <c r="KT9" s="68"/>
      <c r="KU9" s="68"/>
      <c r="KV9" s="68"/>
      <c r="KW9" s="68"/>
      <c r="KX9" s="68"/>
      <c r="KY9" s="68"/>
      <c r="KZ9" s="68"/>
      <c r="LA9" s="68"/>
      <c r="LB9" s="68"/>
      <c r="LC9" s="68"/>
      <c r="LD9" s="68"/>
      <c r="LE9" s="68"/>
      <c r="LF9" s="68"/>
      <c r="LG9" s="68"/>
      <c r="LH9" s="68"/>
      <c r="LI9" s="68"/>
      <c r="LJ9" s="68"/>
      <c r="LK9" s="68"/>
      <c r="LL9" s="68"/>
      <c r="LM9" s="68"/>
      <c r="LN9" s="68"/>
      <c r="LO9" s="68"/>
      <c r="LP9" s="68"/>
      <c r="LQ9" s="68"/>
      <c r="LR9" s="68"/>
      <c r="LS9" s="68"/>
      <c r="LT9" s="68"/>
      <c r="LU9" s="68"/>
      <c r="LV9" s="68"/>
      <c r="LW9" s="68"/>
      <c r="LX9" s="68"/>
      <c r="LY9" s="68"/>
      <c r="LZ9" s="68"/>
      <c r="MA9" s="68"/>
      <c r="MB9" s="68"/>
      <c r="MC9" s="68"/>
      <c r="MD9" s="68"/>
      <c r="ME9" s="68"/>
      <c r="MF9" s="68"/>
      <c r="MG9" s="68"/>
      <c r="MH9" s="68"/>
      <c r="MI9" s="68"/>
      <c r="MJ9" s="68"/>
      <c r="MK9" s="68"/>
      <c r="ML9" s="68"/>
      <c r="MM9" s="68"/>
      <c r="MN9" s="68"/>
      <c r="MO9" s="68"/>
      <c r="MP9" s="68"/>
      <c r="MQ9" s="68"/>
      <c r="MR9" s="68"/>
      <c r="MS9" s="68"/>
      <c r="MT9" s="68"/>
      <c r="MU9" s="68"/>
      <c r="MV9" s="68"/>
      <c r="MW9" s="68"/>
      <c r="MX9" s="68"/>
      <c r="MY9" s="68"/>
      <c r="MZ9" s="68"/>
      <c r="NA9" s="68"/>
      <c r="NB9" s="68"/>
      <c r="NC9" s="68"/>
      <c r="ND9" s="68"/>
      <c r="NE9" s="68"/>
      <c r="NF9" s="68"/>
      <c r="NG9" s="68"/>
      <c r="NH9" s="68"/>
      <c r="NI9" s="68"/>
      <c r="NJ9" s="68"/>
      <c r="NK9" s="68"/>
      <c r="NL9" s="68"/>
      <c r="NM9" s="68"/>
      <c r="NN9" s="68"/>
      <c r="NO9" s="68"/>
      <c r="NP9" s="68"/>
      <c r="NQ9" s="68"/>
      <c r="NR9" s="68"/>
      <c r="NS9" s="68"/>
      <c r="NT9" s="68"/>
      <c r="NU9" s="68"/>
      <c r="NV9" s="68"/>
      <c r="NW9" s="68"/>
      <c r="NX9" s="68"/>
      <c r="NY9" s="68"/>
      <c r="NZ9" s="68"/>
      <c r="OA9" s="68"/>
      <c r="OB9" s="68"/>
      <c r="OC9" s="68"/>
      <c r="OD9" s="68"/>
      <c r="OE9" s="68"/>
      <c r="OF9" s="68"/>
      <c r="OG9" s="68"/>
      <c r="OH9" s="68"/>
      <c r="OI9" s="68"/>
      <c r="OJ9" s="68"/>
      <c r="OK9" s="68"/>
      <c r="OL9" s="68"/>
      <c r="OM9" s="68"/>
      <c r="ON9" s="68"/>
      <c r="OO9" s="68"/>
      <c r="OP9" s="68"/>
      <c r="OQ9" s="68"/>
      <c r="OR9" s="68"/>
      <c r="OS9" s="68"/>
      <c r="OT9" s="68"/>
      <c r="OU9" s="68"/>
      <c r="OV9" s="68"/>
      <c r="OW9" s="68"/>
      <c r="OX9" s="68"/>
      <c r="OY9" s="68"/>
      <c r="OZ9" s="68"/>
      <c r="PA9" s="68"/>
      <c r="PB9" s="68"/>
      <c r="PC9" s="68"/>
      <c r="PD9" s="68"/>
      <c r="PE9" s="68"/>
      <c r="PF9" s="68"/>
      <c r="PG9" s="68"/>
      <c r="PH9" s="68"/>
      <c r="PI9" s="68"/>
      <c r="PJ9" s="68"/>
      <c r="PK9" s="68"/>
      <c r="PL9" s="68"/>
      <c r="PM9" s="68"/>
      <c r="PN9" s="68"/>
      <c r="PO9" s="68"/>
      <c r="PP9" s="68"/>
      <c r="PQ9" s="68"/>
      <c r="PR9" s="68"/>
      <c r="PS9" s="68"/>
      <c r="PT9" s="68"/>
      <c r="PU9" s="68"/>
      <c r="PV9" s="68"/>
      <c r="PW9" s="68"/>
      <c r="PX9" s="68"/>
      <c r="PY9" s="68"/>
      <c r="PZ9" s="68"/>
      <c r="QA9" s="68"/>
      <c r="QB9" s="68"/>
      <c r="QC9" s="68"/>
      <c r="QD9" s="68"/>
      <c r="QE9" s="68"/>
      <c r="QF9" s="68"/>
      <c r="QG9" s="68"/>
      <c r="QH9" s="68"/>
      <c r="QI9" s="68"/>
      <c r="QJ9" s="68"/>
      <c r="QK9" s="68"/>
      <c r="QL9" s="68"/>
      <c r="QM9" s="68"/>
      <c r="QN9" s="68"/>
      <c r="QO9" s="68"/>
      <c r="QP9" s="68"/>
      <c r="QQ9" s="68"/>
      <c r="QR9" s="68"/>
      <c r="QS9" s="68"/>
      <c r="QT9" s="68"/>
      <c r="QU9" s="68"/>
      <c r="QV9" s="68"/>
      <c r="QW9" s="68"/>
      <c r="QX9" s="68"/>
      <c r="QY9" s="68"/>
      <c r="QZ9" s="68"/>
      <c r="RA9" s="68"/>
      <c r="RB9" s="68"/>
      <c r="RC9" s="68"/>
      <c r="RD9" s="68"/>
      <c r="RE9" s="68"/>
      <c r="RF9" s="68"/>
      <c r="RG9" s="68"/>
      <c r="RH9" s="68"/>
      <c r="RI9" s="68"/>
      <c r="RJ9" s="68"/>
      <c r="RK9" s="68"/>
      <c r="RL9" s="68"/>
      <c r="RM9" s="68"/>
      <c r="RN9" s="68"/>
      <c r="RO9" s="68"/>
      <c r="RP9" s="68"/>
      <c r="RQ9" s="68"/>
      <c r="RR9" s="68"/>
      <c r="RS9" s="68"/>
      <c r="RT9" s="68"/>
      <c r="RU9" s="68"/>
      <c r="RV9" s="68"/>
      <c r="RW9" s="68"/>
      <c r="RX9" s="68"/>
      <c r="RY9" s="68"/>
      <c r="RZ9" s="68"/>
      <c r="SA9" s="68"/>
      <c r="SB9" s="68"/>
      <c r="SC9" s="68"/>
      <c r="SD9" s="68"/>
      <c r="SE9" s="68"/>
      <c r="SF9" s="68"/>
      <c r="SG9" s="68"/>
      <c r="SH9" s="68"/>
      <c r="SI9" s="68"/>
      <c r="SJ9" s="68"/>
      <c r="SK9" s="68"/>
      <c r="SL9" s="68"/>
      <c r="SM9" s="68"/>
      <c r="SN9" s="68"/>
      <c r="SO9" s="68"/>
      <c r="SP9" s="68"/>
      <c r="SQ9" s="68"/>
      <c r="SR9" s="68"/>
      <c r="SS9" s="68"/>
      <c r="ST9" s="68"/>
      <c r="SU9" s="68"/>
      <c r="SV9" s="68"/>
      <c r="SW9" s="68"/>
      <c r="SX9" s="68"/>
      <c r="SY9" s="68"/>
      <c r="SZ9" s="68"/>
      <c r="TA9" s="68"/>
      <c r="TB9" s="68"/>
      <c r="TC9" s="68"/>
      <c r="TD9" s="68"/>
      <c r="TE9" s="68"/>
      <c r="TF9" s="68"/>
      <c r="TG9" s="68"/>
      <c r="TH9" s="68"/>
      <c r="TI9" s="68"/>
      <c r="TJ9" s="68"/>
      <c r="TK9" s="68"/>
      <c r="TL9" s="68"/>
      <c r="TM9" s="68"/>
      <c r="TN9" s="68"/>
      <c r="TO9" s="68"/>
      <c r="TP9" s="68"/>
      <c r="TQ9" s="68"/>
      <c r="TR9" s="68"/>
      <c r="TS9" s="68"/>
      <c r="TT9" s="68"/>
      <c r="TU9" s="68"/>
      <c r="TV9" s="68"/>
      <c r="TW9" s="68"/>
      <c r="TX9" s="68"/>
      <c r="TY9" s="68"/>
      <c r="TZ9" s="68"/>
      <c r="UA9" s="68"/>
      <c r="UB9" s="68"/>
      <c r="UC9" s="68"/>
      <c r="UD9" s="68"/>
      <c r="UE9" s="68"/>
      <c r="UF9" s="68"/>
      <c r="UG9" s="68"/>
      <c r="UH9" s="68"/>
      <c r="UI9" s="68"/>
      <c r="UJ9" s="68"/>
      <c r="UK9" s="68"/>
      <c r="UL9" s="68"/>
      <c r="UM9" s="68"/>
      <c r="UN9" s="68"/>
      <c r="UO9" s="68"/>
      <c r="UP9" s="68"/>
      <c r="UQ9" s="68"/>
      <c r="UR9" s="68"/>
      <c r="US9" s="68"/>
      <c r="UT9" s="68"/>
      <c r="UU9" s="68"/>
      <c r="UV9" s="68"/>
      <c r="UW9" s="68"/>
      <c r="UX9" s="68"/>
      <c r="UY9" s="68"/>
      <c r="UZ9" s="68"/>
      <c r="VA9" s="68"/>
      <c r="VB9" s="68"/>
      <c r="VC9" s="68"/>
      <c r="VD9" s="68"/>
      <c r="VE9" s="68"/>
      <c r="VF9" s="68"/>
      <c r="VG9" s="68"/>
      <c r="VH9" s="68"/>
      <c r="VI9" s="68"/>
      <c r="VJ9" s="68"/>
      <c r="VK9" s="68"/>
      <c r="VL9" s="68"/>
      <c r="VM9" s="68"/>
      <c r="VN9" s="68"/>
      <c r="VO9" s="68"/>
      <c r="VP9" s="68"/>
      <c r="VQ9" s="68"/>
      <c r="VR9" s="68"/>
      <c r="VS9" s="68"/>
      <c r="VT9" s="68"/>
      <c r="VU9" s="68"/>
      <c r="VV9" s="68"/>
      <c r="VW9" s="68"/>
      <c r="VX9" s="68"/>
      <c r="VY9" s="68"/>
      <c r="VZ9" s="68"/>
      <c r="WA9" s="68"/>
      <c r="WB9" s="68"/>
      <c r="WC9" s="68"/>
      <c r="WD9" s="68"/>
      <c r="WE9" s="68"/>
      <c r="WF9" s="68"/>
      <c r="WG9" s="68"/>
      <c r="WH9" s="68"/>
      <c r="WI9" s="68"/>
      <c r="WJ9" s="68"/>
      <c r="WK9" s="68"/>
      <c r="WL9" s="68"/>
      <c r="WM9" s="68"/>
      <c r="WN9" s="68"/>
      <c r="WO9" s="68"/>
      <c r="WP9" s="68"/>
      <c r="WQ9" s="68"/>
      <c r="WR9" s="68"/>
      <c r="WS9" s="68"/>
      <c r="WT9" s="68"/>
      <c r="WU9" s="68"/>
      <c r="WV9" s="68"/>
      <c r="WW9" s="68"/>
      <c r="WX9" s="68"/>
      <c r="WY9" s="68"/>
      <c r="WZ9" s="68"/>
      <c r="XA9" s="68"/>
      <c r="XB9" s="68"/>
      <c r="XC9" s="68"/>
      <c r="XD9" s="68"/>
      <c r="XE9" s="68"/>
      <c r="XF9" s="68"/>
      <c r="XG9" s="68"/>
      <c r="XH9" s="68"/>
      <c r="XI9" s="68"/>
      <c r="XJ9" s="68"/>
      <c r="XK9" s="68"/>
      <c r="XL9" s="68"/>
      <c r="XM9" s="68"/>
      <c r="XN9" s="68"/>
      <c r="XO9" s="68"/>
      <c r="XP9" s="68"/>
      <c r="XQ9" s="68"/>
      <c r="XR9" s="68"/>
      <c r="XS9" s="68"/>
      <c r="XT9" s="68"/>
      <c r="XU9" s="68"/>
      <c r="XV9" s="68"/>
      <c r="XW9" s="68"/>
      <c r="XX9" s="68"/>
      <c r="XY9" s="68"/>
      <c r="XZ9" s="68"/>
      <c r="YA9" s="68"/>
      <c r="YB9" s="68"/>
      <c r="YC9" s="68"/>
      <c r="YD9" s="68"/>
      <c r="YE9" s="68"/>
      <c r="YF9" s="68"/>
      <c r="YG9" s="68"/>
      <c r="YH9" s="68"/>
      <c r="YI9" s="68"/>
      <c r="YJ9" s="68"/>
      <c r="YK9" s="68"/>
      <c r="YL9" s="68"/>
      <c r="YM9" s="68"/>
      <c r="YN9" s="68"/>
      <c r="YO9" s="68"/>
      <c r="YP9" s="68"/>
      <c r="YQ9" s="68"/>
      <c r="YR9" s="68"/>
      <c r="YS9" s="68"/>
      <c r="YT9" s="68"/>
      <c r="YU9" s="68"/>
      <c r="YV9" s="68"/>
      <c r="YW9" s="68"/>
      <c r="YX9" s="68"/>
      <c r="YY9" s="68"/>
      <c r="YZ9" s="68"/>
      <c r="ZA9" s="68"/>
      <c r="ZB9" s="68"/>
      <c r="ZC9" s="68"/>
      <c r="ZD9" s="68"/>
      <c r="ZE9" s="68"/>
      <c r="ZF9" s="68"/>
      <c r="ZG9" s="68"/>
      <c r="ZH9" s="68"/>
      <c r="ZI9" s="68"/>
      <c r="ZJ9" s="68"/>
      <c r="ZK9" s="68"/>
      <c r="ZL9" s="68"/>
      <c r="ZM9" s="68"/>
      <c r="ZN9" s="68"/>
      <c r="ZO9" s="68"/>
      <c r="ZP9" s="68"/>
      <c r="ZQ9" s="68"/>
      <c r="ZR9" s="68"/>
      <c r="ZS9" s="68"/>
      <c r="ZT9" s="68"/>
      <c r="ZU9" s="68"/>
      <c r="ZV9" s="68"/>
      <c r="ZW9" s="68"/>
      <c r="ZX9" s="68"/>
      <c r="ZY9" s="68"/>
      <c r="ZZ9" s="68"/>
      <c r="AAA9" s="68"/>
      <c r="AAB9" s="68"/>
      <c r="AAC9" s="68"/>
      <c r="AAD9" s="68"/>
      <c r="AAE9" s="68"/>
      <c r="AAF9" s="68"/>
      <c r="AAG9" s="68"/>
      <c r="AAH9" s="68"/>
      <c r="AAI9" s="68"/>
      <c r="AAJ9" s="68"/>
      <c r="AAK9" s="68"/>
      <c r="AAL9" s="68"/>
      <c r="AAM9" s="68"/>
      <c r="AAN9" s="68"/>
      <c r="AAO9" s="68"/>
      <c r="AAP9" s="68"/>
      <c r="AAQ9" s="68"/>
      <c r="AAR9" s="68"/>
      <c r="AAS9" s="68"/>
      <c r="AAT9" s="68"/>
      <c r="AAU9" s="68"/>
      <c r="AAV9" s="68"/>
      <c r="AAW9" s="68"/>
      <c r="AAX9" s="68"/>
      <c r="AAY9" s="68"/>
      <c r="AAZ9" s="68"/>
      <c r="ABA9" s="68"/>
      <c r="ABB9" s="68"/>
      <c r="ABC9" s="68"/>
      <c r="ABD9" s="68"/>
      <c r="ABE9" s="68"/>
      <c r="ABF9" s="68"/>
      <c r="ABG9" s="68"/>
      <c r="ABH9" s="68"/>
      <c r="ABI9" s="68"/>
      <c r="ABJ9" s="68"/>
      <c r="ABK9" s="68"/>
      <c r="ABL9" s="68"/>
      <c r="ABM9" s="68"/>
      <c r="ABN9" s="68"/>
      <c r="ABO9" s="68"/>
      <c r="ABP9" s="68"/>
      <c r="ABQ9" s="68"/>
      <c r="ABR9" s="68"/>
      <c r="ABS9" s="68"/>
      <c r="ABT9" s="68"/>
      <c r="ABU9" s="68"/>
      <c r="ABV9" s="68"/>
      <c r="ABW9" s="68"/>
      <c r="ABX9" s="68"/>
      <c r="ABY9" s="68"/>
      <c r="ABZ9" s="68"/>
      <c r="ACA9" s="68"/>
      <c r="ACB9" s="68"/>
      <c r="ACC9" s="68"/>
      <c r="ACD9" s="68"/>
      <c r="ACE9" s="68"/>
      <c r="ACF9" s="68"/>
      <c r="ACG9" s="68"/>
      <c r="ACH9" s="68"/>
      <c r="ACI9" s="68"/>
      <c r="ACJ9" s="68"/>
      <c r="ACK9" s="68"/>
      <c r="ACL9" s="68"/>
      <c r="ACM9" s="68"/>
      <c r="ACN9" s="68"/>
      <c r="ACO9" s="68"/>
      <c r="ACP9" s="68"/>
      <c r="ACQ9" s="68"/>
      <c r="ACR9" s="68"/>
      <c r="ACS9" s="68"/>
      <c r="ACT9" s="68"/>
      <c r="ACU9" s="68"/>
      <c r="ACV9" s="68"/>
      <c r="ACW9" s="68"/>
      <c r="ACX9" s="68"/>
      <c r="ACY9" s="68"/>
      <c r="ACZ9" s="68"/>
      <c r="ADA9" s="68"/>
      <c r="ADB9" s="68"/>
      <c r="ADC9" s="68"/>
      <c r="ADD9" s="68"/>
      <c r="ADE9" s="68"/>
      <c r="ADF9" s="68"/>
      <c r="ADG9" s="68"/>
      <c r="ADH9" s="68"/>
      <c r="ADI9" s="68"/>
      <c r="ADJ9" s="68"/>
      <c r="ADK9" s="68"/>
      <c r="ADL9" s="68"/>
      <c r="ADM9" s="68"/>
      <c r="ADN9" s="68"/>
      <c r="ADO9" s="68"/>
      <c r="ADP9" s="68"/>
      <c r="ADQ9" s="68"/>
      <c r="ADR9" s="68"/>
      <c r="ADS9" s="68"/>
      <c r="ADT9" s="68"/>
      <c r="ADU9" s="68"/>
      <c r="ADV9" s="68"/>
      <c r="ADW9" s="68"/>
      <c r="ADX9" s="68"/>
      <c r="ADY9" s="68"/>
      <c r="ADZ9" s="68"/>
      <c r="AEA9" s="68"/>
      <c r="AEB9" s="68"/>
      <c r="AEC9" s="68"/>
      <c r="AED9" s="68"/>
      <c r="AEE9" s="68"/>
      <c r="AEF9" s="68"/>
    </row>
    <row r="10" spans="1:812" s="78" customFormat="1" ht="80.25" customHeight="1" x14ac:dyDescent="0.25">
      <c r="A10" s="272"/>
      <c r="B10" s="250"/>
      <c r="C10" s="127" t="s">
        <v>121</v>
      </c>
      <c r="D10" s="127" t="s">
        <v>122</v>
      </c>
      <c r="E10" s="127" t="s">
        <v>123</v>
      </c>
      <c r="F10" s="127" t="s">
        <v>121</v>
      </c>
      <c r="G10" s="127" t="s">
        <v>122</v>
      </c>
      <c r="H10" s="127" t="s">
        <v>123</v>
      </c>
      <c r="I10" s="127" t="s">
        <v>121</v>
      </c>
      <c r="J10" s="127" t="s">
        <v>122</v>
      </c>
      <c r="K10" s="127" t="s">
        <v>123</v>
      </c>
      <c r="L10" s="127" t="s">
        <v>121</v>
      </c>
      <c r="M10" s="127" t="s">
        <v>122</v>
      </c>
      <c r="N10" s="127" t="s">
        <v>123</v>
      </c>
      <c r="O10" s="127" t="s">
        <v>121</v>
      </c>
      <c r="P10" s="127" t="s">
        <v>122</v>
      </c>
      <c r="Q10" s="127" t="s">
        <v>123</v>
      </c>
      <c r="R10" s="127" t="s">
        <v>121</v>
      </c>
      <c r="S10" s="127" t="s">
        <v>122</v>
      </c>
      <c r="T10" s="127" t="s">
        <v>123</v>
      </c>
      <c r="U10" s="127" t="s">
        <v>121</v>
      </c>
      <c r="V10" s="127" t="s">
        <v>122</v>
      </c>
      <c r="W10" s="127" t="s">
        <v>123</v>
      </c>
      <c r="X10" s="127" t="s">
        <v>121</v>
      </c>
      <c r="Y10" s="127" t="s">
        <v>122</v>
      </c>
      <c r="Z10" s="127" t="s">
        <v>123</v>
      </c>
      <c r="AA10" s="127" t="s">
        <v>121</v>
      </c>
      <c r="AB10" s="127" t="s">
        <v>122</v>
      </c>
      <c r="AC10" s="127" t="s">
        <v>123</v>
      </c>
      <c r="AD10" s="127" t="s">
        <v>121</v>
      </c>
      <c r="AE10" s="127" t="s">
        <v>122</v>
      </c>
      <c r="AF10" s="127" t="s">
        <v>123</v>
      </c>
      <c r="AG10" s="127" t="s">
        <v>121</v>
      </c>
      <c r="AH10" s="127" t="s">
        <v>122</v>
      </c>
      <c r="AI10" s="127" t="s">
        <v>123</v>
      </c>
      <c r="AJ10" s="127" t="s">
        <v>121</v>
      </c>
      <c r="AK10" s="127" t="s">
        <v>122</v>
      </c>
      <c r="AL10" s="127" t="s">
        <v>123</v>
      </c>
      <c r="AM10" s="127" t="s">
        <v>121</v>
      </c>
      <c r="AN10" s="127" t="s">
        <v>122</v>
      </c>
      <c r="AO10" s="127" t="s">
        <v>123</v>
      </c>
      <c r="AP10" s="127" t="s">
        <v>121</v>
      </c>
      <c r="AQ10" s="127" t="s">
        <v>122</v>
      </c>
      <c r="AR10" s="127" t="s">
        <v>123</v>
      </c>
      <c r="AS10" s="131">
        <v>2018</v>
      </c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  <c r="IV10" s="77"/>
      <c r="IW10" s="77"/>
      <c r="IX10" s="77"/>
      <c r="IY10" s="77"/>
      <c r="IZ10" s="77"/>
      <c r="JA10" s="77"/>
      <c r="JB10" s="77"/>
      <c r="JC10" s="77"/>
      <c r="JD10" s="77"/>
      <c r="JE10" s="77"/>
      <c r="JF10" s="77"/>
      <c r="JG10" s="77"/>
      <c r="JH10" s="77"/>
      <c r="JI10" s="77"/>
      <c r="JJ10" s="77"/>
      <c r="JK10" s="77"/>
      <c r="JL10" s="77"/>
      <c r="JM10" s="77"/>
      <c r="JN10" s="77"/>
      <c r="JO10" s="77"/>
      <c r="JP10" s="77"/>
      <c r="JQ10" s="77"/>
      <c r="JR10" s="77"/>
      <c r="JS10" s="77"/>
      <c r="JT10" s="77"/>
      <c r="JU10" s="77"/>
      <c r="JV10" s="77"/>
      <c r="JW10" s="77"/>
      <c r="JX10" s="77"/>
      <c r="JY10" s="77"/>
      <c r="JZ10" s="77"/>
      <c r="KA10" s="77"/>
      <c r="KB10" s="77"/>
      <c r="KC10" s="77"/>
      <c r="KD10" s="77"/>
      <c r="KE10" s="77"/>
      <c r="KF10" s="77"/>
      <c r="KG10" s="77"/>
      <c r="KH10" s="77"/>
      <c r="KI10" s="77"/>
      <c r="KJ10" s="77"/>
      <c r="KK10" s="77"/>
      <c r="KL10" s="77"/>
      <c r="KM10" s="77"/>
      <c r="KN10" s="77"/>
      <c r="KO10" s="77"/>
      <c r="KP10" s="77"/>
      <c r="KQ10" s="77"/>
      <c r="KR10" s="77"/>
      <c r="KS10" s="77"/>
      <c r="KT10" s="77"/>
      <c r="KU10" s="77"/>
      <c r="KV10" s="77"/>
      <c r="KW10" s="77"/>
      <c r="KX10" s="77"/>
      <c r="KY10" s="77"/>
      <c r="KZ10" s="77"/>
      <c r="LA10" s="77"/>
      <c r="LB10" s="77"/>
      <c r="LC10" s="77"/>
      <c r="LD10" s="77"/>
      <c r="LE10" s="77"/>
      <c r="LF10" s="77"/>
      <c r="LG10" s="77"/>
      <c r="LH10" s="77"/>
      <c r="LI10" s="77"/>
      <c r="LJ10" s="77"/>
      <c r="LK10" s="77"/>
      <c r="LL10" s="77"/>
      <c r="LM10" s="77"/>
      <c r="LN10" s="77"/>
      <c r="LO10" s="77"/>
      <c r="LP10" s="77"/>
      <c r="LQ10" s="77"/>
      <c r="LR10" s="77"/>
      <c r="LS10" s="77"/>
      <c r="LT10" s="77"/>
      <c r="LU10" s="77"/>
      <c r="LV10" s="77"/>
      <c r="LW10" s="77"/>
      <c r="LX10" s="77"/>
      <c r="LY10" s="77"/>
      <c r="LZ10" s="77"/>
      <c r="MA10" s="77"/>
      <c r="MB10" s="77"/>
      <c r="MC10" s="77"/>
      <c r="MD10" s="77"/>
      <c r="ME10" s="77"/>
      <c r="MF10" s="77"/>
      <c r="MG10" s="77"/>
      <c r="MH10" s="77"/>
      <c r="MI10" s="77"/>
      <c r="MJ10" s="77"/>
      <c r="MK10" s="77"/>
      <c r="ML10" s="77"/>
      <c r="MM10" s="77"/>
      <c r="MN10" s="77"/>
      <c r="MO10" s="77"/>
      <c r="MP10" s="77"/>
      <c r="MQ10" s="77"/>
      <c r="MR10" s="77"/>
      <c r="MS10" s="77"/>
      <c r="MT10" s="77"/>
      <c r="MU10" s="77"/>
      <c r="MV10" s="77"/>
      <c r="MW10" s="77"/>
      <c r="MX10" s="77"/>
      <c r="MY10" s="77"/>
      <c r="MZ10" s="77"/>
      <c r="NA10" s="77"/>
      <c r="NB10" s="77"/>
      <c r="NC10" s="77"/>
      <c r="ND10" s="77"/>
      <c r="NE10" s="77"/>
      <c r="NF10" s="77"/>
      <c r="NG10" s="77"/>
      <c r="NH10" s="77"/>
      <c r="NI10" s="77"/>
      <c r="NJ10" s="77"/>
      <c r="NK10" s="77"/>
      <c r="NL10" s="77"/>
      <c r="NM10" s="77"/>
      <c r="NN10" s="77"/>
      <c r="NO10" s="77"/>
      <c r="NP10" s="77"/>
      <c r="NQ10" s="77"/>
      <c r="NR10" s="77"/>
      <c r="NS10" s="77"/>
      <c r="NT10" s="77"/>
      <c r="NU10" s="77"/>
      <c r="NV10" s="77"/>
      <c r="NW10" s="77"/>
      <c r="NX10" s="77"/>
      <c r="NY10" s="77"/>
      <c r="NZ10" s="77"/>
      <c r="OA10" s="77"/>
      <c r="OB10" s="77"/>
      <c r="OC10" s="77"/>
      <c r="OD10" s="77"/>
      <c r="OE10" s="77"/>
      <c r="OF10" s="77"/>
      <c r="OG10" s="77"/>
      <c r="OH10" s="77"/>
      <c r="OI10" s="77"/>
      <c r="OJ10" s="77"/>
      <c r="OK10" s="77"/>
      <c r="OL10" s="77"/>
      <c r="OM10" s="77"/>
      <c r="ON10" s="77"/>
      <c r="OO10" s="77"/>
      <c r="OP10" s="77"/>
      <c r="OQ10" s="77"/>
      <c r="OR10" s="77"/>
      <c r="OS10" s="77"/>
      <c r="OT10" s="77"/>
      <c r="OU10" s="77"/>
      <c r="OV10" s="77"/>
      <c r="OW10" s="77"/>
      <c r="OX10" s="77"/>
      <c r="OY10" s="77"/>
      <c r="OZ10" s="77"/>
      <c r="PA10" s="77"/>
      <c r="PB10" s="77"/>
      <c r="PC10" s="77"/>
      <c r="PD10" s="77"/>
      <c r="PE10" s="77"/>
      <c r="PF10" s="77"/>
      <c r="PG10" s="77"/>
      <c r="PH10" s="77"/>
      <c r="PI10" s="77"/>
      <c r="PJ10" s="77"/>
      <c r="PK10" s="77"/>
      <c r="PL10" s="77"/>
      <c r="PM10" s="77"/>
      <c r="PN10" s="77"/>
      <c r="PO10" s="77"/>
      <c r="PP10" s="77"/>
      <c r="PQ10" s="77"/>
      <c r="PR10" s="77"/>
      <c r="PS10" s="77"/>
      <c r="PT10" s="77"/>
      <c r="PU10" s="77"/>
      <c r="PV10" s="77"/>
      <c r="PW10" s="77"/>
      <c r="PX10" s="77"/>
      <c r="PY10" s="77"/>
      <c r="PZ10" s="77"/>
      <c r="QA10" s="77"/>
      <c r="QB10" s="77"/>
      <c r="QC10" s="77"/>
      <c r="QD10" s="77"/>
      <c r="QE10" s="77"/>
      <c r="QF10" s="77"/>
      <c r="QG10" s="77"/>
      <c r="QH10" s="77"/>
      <c r="QI10" s="77"/>
      <c r="QJ10" s="77"/>
      <c r="QK10" s="77"/>
      <c r="QL10" s="77"/>
      <c r="QM10" s="77"/>
      <c r="QN10" s="77"/>
      <c r="QO10" s="77"/>
      <c r="QP10" s="77"/>
      <c r="QQ10" s="77"/>
      <c r="QR10" s="77"/>
      <c r="QS10" s="77"/>
      <c r="QT10" s="77"/>
      <c r="QU10" s="77"/>
      <c r="QV10" s="77"/>
      <c r="QW10" s="77"/>
      <c r="QX10" s="77"/>
      <c r="QY10" s="77"/>
      <c r="QZ10" s="77"/>
      <c r="RA10" s="77"/>
      <c r="RB10" s="77"/>
      <c r="RC10" s="77"/>
      <c r="RD10" s="77"/>
      <c r="RE10" s="77"/>
      <c r="RF10" s="77"/>
      <c r="RG10" s="77"/>
      <c r="RH10" s="77"/>
      <c r="RI10" s="77"/>
      <c r="RJ10" s="77"/>
      <c r="RK10" s="77"/>
      <c r="RL10" s="77"/>
      <c r="RM10" s="77"/>
      <c r="RN10" s="77"/>
      <c r="RO10" s="77"/>
      <c r="RP10" s="77"/>
      <c r="RQ10" s="77"/>
      <c r="RR10" s="77"/>
      <c r="RS10" s="77"/>
      <c r="RT10" s="77"/>
      <c r="RU10" s="77"/>
      <c r="RV10" s="77"/>
      <c r="RW10" s="77"/>
      <c r="RX10" s="77"/>
      <c r="RY10" s="77"/>
      <c r="RZ10" s="77"/>
      <c r="SA10" s="77"/>
      <c r="SB10" s="77"/>
      <c r="SC10" s="77"/>
      <c r="SD10" s="77"/>
      <c r="SE10" s="77"/>
      <c r="SF10" s="77"/>
      <c r="SG10" s="77"/>
      <c r="SH10" s="77"/>
      <c r="SI10" s="77"/>
      <c r="SJ10" s="77"/>
      <c r="SK10" s="77"/>
      <c r="SL10" s="77"/>
      <c r="SM10" s="77"/>
      <c r="SN10" s="77"/>
      <c r="SO10" s="77"/>
      <c r="SP10" s="77"/>
      <c r="SQ10" s="77"/>
      <c r="SR10" s="77"/>
      <c r="SS10" s="77"/>
      <c r="ST10" s="77"/>
      <c r="SU10" s="77"/>
      <c r="SV10" s="77"/>
      <c r="SW10" s="77"/>
      <c r="SX10" s="77"/>
      <c r="SY10" s="77"/>
      <c r="SZ10" s="77"/>
      <c r="TA10" s="77"/>
      <c r="TB10" s="77"/>
      <c r="TC10" s="77"/>
      <c r="TD10" s="77"/>
      <c r="TE10" s="77"/>
      <c r="TF10" s="77"/>
      <c r="TG10" s="77"/>
      <c r="TH10" s="77"/>
      <c r="TI10" s="77"/>
      <c r="TJ10" s="77"/>
      <c r="TK10" s="77"/>
      <c r="TL10" s="77"/>
      <c r="TM10" s="77"/>
      <c r="TN10" s="77"/>
      <c r="TO10" s="77"/>
      <c r="TP10" s="77"/>
      <c r="TQ10" s="77"/>
      <c r="TR10" s="77"/>
      <c r="TS10" s="77"/>
      <c r="TT10" s="77"/>
      <c r="TU10" s="77"/>
      <c r="TV10" s="77"/>
      <c r="TW10" s="77"/>
      <c r="TX10" s="77"/>
      <c r="TY10" s="77"/>
      <c r="TZ10" s="77"/>
      <c r="UA10" s="77"/>
      <c r="UB10" s="77"/>
      <c r="UC10" s="77"/>
      <c r="UD10" s="77"/>
      <c r="UE10" s="77"/>
      <c r="UF10" s="77"/>
      <c r="UG10" s="77"/>
      <c r="UH10" s="77"/>
      <c r="UI10" s="77"/>
      <c r="UJ10" s="77"/>
      <c r="UK10" s="77"/>
      <c r="UL10" s="77"/>
      <c r="UM10" s="77"/>
      <c r="UN10" s="77"/>
      <c r="UO10" s="77"/>
      <c r="UP10" s="77"/>
      <c r="UQ10" s="77"/>
      <c r="UR10" s="77"/>
      <c r="US10" s="77"/>
      <c r="UT10" s="77"/>
      <c r="UU10" s="77"/>
      <c r="UV10" s="77"/>
      <c r="UW10" s="77"/>
      <c r="UX10" s="77"/>
      <c r="UY10" s="77"/>
      <c r="UZ10" s="77"/>
      <c r="VA10" s="77"/>
      <c r="VB10" s="77"/>
      <c r="VC10" s="77"/>
      <c r="VD10" s="77"/>
      <c r="VE10" s="77"/>
      <c r="VF10" s="77"/>
      <c r="VG10" s="77"/>
      <c r="VH10" s="77"/>
      <c r="VI10" s="77"/>
      <c r="VJ10" s="77"/>
      <c r="VK10" s="77"/>
      <c r="VL10" s="77"/>
      <c r="VM10" s="77"/>
      <c r="VN10" s="77"/>
      <c r="VO10" s="77"/>
      <c r="VP10" s="77"/>
      <c r="VQ10" s="77"/>
      <c r="VR10" s="77"/>
      <c r="VS10" s="77"/>
      <c r="VT10" s="77"/>
      <c r="VU10" s="77"/>
      <c r="VV10" s="77"/>
      <c r="VW10" s="77"/>
      <c r="VX10" s="77"/>
      <c r="VY10" s="77"/>
      <c r="VZ10" s="77"/>
      <c r="WA10" s="77"/>
      <c r="WB10" s="77"/>
      <c r="WC10" s="77"/>
      <c r="WD10" s="77"/>
      <c r="WE10" s="77"/>
      <c r="WF10" s="77"/>
      <c r="WG10" s="77"/>
      <c r="WH10" s="77"/>
      <c r="WI10" s="77"/>
      <c r="WJ10" s="77"/>
      <c r="WK10" s="77"/>
      <c r="WL10" s="77"/>
      <c r="WM10" s="77"/>
      <c r="WN10" s="77"/>
      <c r="WO10" s="77"/>
      <c r="WP10" s="77"/>
      <c r="WQ10" s="77"/>
      <c r="WR10" s="77"/>
      <c r="WS10" s="77"/>
      <c r="WT10" s="77"/>
      <c r="WU10" s="77"/>
      <c r="WV10" s="77"/>
      <c r="WW10" s="77"/>
      <c r="WX10" s="77"/>
      <c r="WY10" s="77"/>
      <c r="WZ10" s="77"/>
      <c r="XA10" s="77"/>
      <c r="XB10" s="77"/>
      <c r="XC10" s="77"/>
      <c r="XD10" s="77"/>
      <c r="XE10" s="77"/>
      <c r="XF10" s="77"/>
      <c r="XG10" s="77"/>
      <c r="XH10" s="77"/>
      <c r="XI10" s="77"/>
      <c r="XJ10" s="77"/>
      <c r="XK10" s="77"/>
      <c r="XL10" s="77"/>
      <c r="XM10" s="77"/>
      <c r="XN10" s="77"/>
      <c r="XO10" s="77"/>
      <c r="XP10" s="77"/>
      <c r="XQ10" s="77"/>
      <c r="XR10" s="77"/>
      <c r="XS10" s="77"/>
      <c r="XT10" s="77"/>
      <c r="XU10" s="77"/>
      <c r="XV10" s="77"/>
      <c r="XW10" s="77"/>
      <c r="XX10" s="77"/>
      <c r="XY10" s="77"/>
      <c r="XZ10" s="77"/>
      <c r="YA10" s="77"/>
      <c r="YB10" s="77"/>
      <c r="YC10" s="77"/>
      <c r="YD10" s="77"/>
      <c r="YE10" s="77"/>
      <c r="YF10" s="77"/>
      <c r="YG10" s="77"/>
      <c r="YH10" s="77"/>
      <c r="YI10" s="77"/>
      <c r="YJ10" s="77"/>
      <c r="YK10" s="77"/>
      <c r="YL10" s="77"/>
      <c r="YM10" s="77"/>
      <c r="YN10" s="77"/>
      <c r="YO10" s="77"/>
      <c r="YP10" s="77"/>
      <c r="YQ10" s="77"/>
      <c r="YR10" s="77"/>
      <c r="YS10" s="77"/>
      <c r="YT10" s="77"/>
      <c r="YU10" s="77"/>
      <c r="YV10" s="77"/>
      <c r="YW10" s="77"/>
      <c r="YX10" s="77"/>
      <c r="YY10" s="77"/>
      <c r="YZ10" s="77"/>
      <c r="ZA10" s="77"/>
      <c r="ZB10" s="77"/>
      <c r="ZC10" s="77"/>
      <c r="ZD10" s="77"/>
      <c r="ZE10" s="77"/>
      <c r="ZF10" s="77"/>
      <c r="ZG10" s="77"/>
      <c r="ZH10" s="77"/>
      <c r="ZI10" s="77"/>
      <c r="ZJ10" s="77"/>
      <c r="ZK10" s="77"/>
      <c r="ZL10" s="77"/>
      <c r="ZM10" s="77"/>
      <c r="ZN10" s="77"/>
      <c r="ZO10" s="77"/>
      <c r="ZP10" s="77"/>
      <c r="ZQ10" s="77"/>
      <c r="ZR10" s="77"/>
      <c r="ZS10" s="77"/>
      <c r="ZT10" s="77"/>
      <c r="ZU10" s="77"/>
      <c r="ZV10" s="77"/>
      <c r="ZW10" s="77"/>
      <c r="ZX10" s="77"/>
      <c r="ZY10" s="77"/>
      <c r="ZZ10" s="77"/>
      <c r="AAA10" s="77"/>
      <c r="AAB10" s="77"/>
      <c r="AAC10" s="77"/>
      <c r="AAD10" s="77"/>
      <c r="AAE10" s="77"/>
      <c r="AAF10" s="77"/>
      <c r="AAG10" s="77"/>
      <c r="AAH10" s="77"/>
      <c r="AAI10" s="77"/>
      <c r="AAJ10" s="77"/>
      <c r="AAK10" s="77"/>
      <c r="AAL10" s="77"/>
      <c r="AAM10" s="77"/>
      <c r="AAN10" s="77"/>
      <c r="AAO10" s="77"/>
      <c r="AAP10" s="77"/>
      <c r="AAQ10" s="77"/>
      <c r="AAR10" s="77"/>
      <c r="AAS10" s="77"/>
      <c r="AAT10" s="77"/>
      <c r="AAU10" s="77"/>
      <c r="AAV10" s="77"/>
      <c r="AAW10" s="77"/>
      <c r="AAX10" s="77"/>
      <c r="AAY10" s="77"/>
      <c r="AAZ10" s="77"/>
      <c r="ABA10" s="77"/>
      <c r="ABB10" s="77"/>
      <c r="ABC10" s="77"/>
      <c r="ABD10" s="77"/>
      <c r="ABE10" s="77"/>
      <c r="ABF10" s="77"/>
      <c r="ABG10" s="77"/>
      <c r="ABH10" s="77"/>
      <c r="ABI10" s="77"/>
      <c r="ABJ10" s="77"/>
      <c r="ABK10" s="77"/>
      <c r="ABL10" s="77"/>
      <c r="ABM10" s="77"/>
      <c r="ABN10" s="77"/>
      <c r="ABO10" s="77"/>
      <c r="ABP10" s="77"/>
      <c r="ABQ10" s="77"/>
      <c r="ABR10" s="77"/>
      <c r="ABS10" s="77"/>
      <c r="ABT10" s="77"/>
      <c r="ABU10" s="77"/>
      <c r="ABV10" s="77"/>
      <c r="ABW10" s="77"/>
      <c r="ABX10" s="77"/>
      <c r="ABY10" s="77"/>
      <c r="ABZ10" s="77"/>
      <c r="ACA10" s="77"/>
      <c r="ACB10" s="77"/>
      <c r="ACC10" s="77"/>
      <c r="ACD10" s="77"/>
      <c r="ACE10" s="77"/>
      <c r="ACF10" s="77"/>
      <c r="ACG10" s="77"/>
      <c r="ACH10" s="77"/>
      <c r="ACI10" s="77"/>
      <c r="ACJ10" s="77"/>
      <c r="ACK10" s="77"/>
      <c r="ACL10" s="77"/>
      <c r="ACM10" s="77"/>
      <c r="ACN10" s="77"/>
      <c r="ACO10" s="77"/>
      <c r="ACP10" s="77"/>
      <c r="ACQ10" s="77"/>
      <c r="ACR10" s="77"/>
      <c r="ACS10" s="77"/>
      <c r="ACT10" s="77"/>
      <c r="ACU10" s="77"/>
      <c r="ACV10" s="77"/>
      <c r="ACW10" s="77"/>
      <c r="ACX10" s="77"/>
      <c r="ACY10" s="77"/>
      <c r="ACZ10" s="77"/>
      <c r="ADA10" s="77"/>
      <c r="ADB10" s="77"/>
      <c r="ADC10" s="77"/>
      <c r="ADD10" s="77"/>
      <c r="ADE10" s="77"/>
      <c r="ADF10" s="77"/>
      <c r="ADG10" s="77"/>
      <c r="ADH10" s="77"/>
      <c r="ADI10" s="77"/>
      <c r="ADJ10" s="77"/>
      <c r="ADK10" s="77"/>
      <c r="ADL10" s="77"/>
      <c r="ADM10" s="77"/>
      <c r="ADN10" s="77"/>
      <c r="ADO10" s="77"/>
      <c r="ADP10" s="77"/>
      <c r="ADQ10" s="77"/>
      <c r="ADR10" s="77"/>
      <c r="ADS10" s="77"/>
      <c r="ADT10" s="77"/>
      <c r="ADU10" s="77"/>
      <c r="ADV10" s="77"/>
      <c r="ADW10" s="77"/>
      <c r="ADX10" s="77"/>
      <c r="ADY10" s="77"/>
      <c r="ADZ10" s="77"/>
      <c r="AEA10" s="77"/>
      <c r="AEB10" s="77"/>
      <c r="AEC10" s="77"/>
      <c r="AED10" s="77"/>
      <c r="AEE10" s="77"/>
      <c r="AEF10" s="77"/>
    </row>
    <row r="11" spans="1:812" s="71" customFormat="1" x14ac:dyDescent="0.25">
      <c r="A11" s="59">
        <v>1</v>
      </c>
      <c r="B11" s="59">
        <f>A11+1</f>
        <v>2</v>
      </c>
      <c r="C11" s="59">
        <f t="shared" ref="C11:N11" si="0">B11+1</f>
        <v>3</v>
      </c>
      <c r="D11" s="59">
        <f t="shared" si="0"/>
        <v>4</v>
      </c>
      <c r="E11" s="59">
        <f t="shared" si="0"/>
        <v>5</v>
      </c>
      <c r="F11" s="59">
        <f t="shared" si="0"/>
        <v>6</v>
      </c>
      <c r="G11" s="59">
        <f t="shared" si="0"/>
        <v>7</v>
      </c>
      <c r="H11" s="59">
        <f t="shared" si="0"/>
        <v>8</v>
      </c>
      <c r="I11" s="59">
        <f t="shared" si="0"/>
        <v>9</v>
      </c>
      <c r="J11" s="59">
        <f t="shared" si="0"/>
        <v>10</v>
      </c>
      <c r="K11" s="59">
        <f t="shared" si="0"/>
        <v>11</v>
      </c>
      <c r="L11" s="59">
        <f t="shared" si="0"/>
        <v>12</v>
      </c>
      <c r="M11" s="59">
        <f t="shared" si="0"/>
        <v>13</v>
      </c>
      <c r="N11" s="59">
        <f t="shared" si="0"/>
        <v>14</v>
      </c>
      <c r="O11" s="59">
        <f t="shared" ref="O11" si="1">N11+1</f>
        <v>15</v>
      </c>
      <c r="P11" s="59">
        <f t="shared" ref="P11" si="2">O11+1</f>
        <v>16</v>
      </c>
      <c r="Q11" s="59">
        <f t="shared" ref="Q11" si="3">P11+1</f>
        <v>17</v>
      </c>
      <c r="R11" s="59">
        <f t="shared" ref="R11" si="4">Q11+1</f>
        <v>18</v>
      </c>
      <c r="S11" s="59">
        <f t="shared" ref="S11" si="5">R11+1</f>
        <v>19</v>
      </c>
      <c r="T11" s="59">
        <f t="shared" ref="T11" si="6">S11+1</f>
        <v>20</v>
      </c>
      <c r="U11" s="59">
        <f t="shared" ref="U11" si="7">T11+1</f>
        <v>21</v>
      </c>
      <c r="V11" s="59">
        <f t="shared" ref="V11" si="8">U11+1</f>
        <v>22</v>
      </c>
      <c r="W11" s="59">
        <f t="shared" ref="W11" si="9">V11+1</f>
        <v>23</v>
      </c>
      <c r="X11" s="59">
        <f t="shared" ref="X11" si="10">W11+1</f>
        <v>24</v>
      </c>
      <c r="Y11" s="59">
        <f t="shared" ref="Y11" si="11">X11+1</f>
        <v>25</v>
      </c>
      <c r="Z11" s="59">
        <f t="shared" ref="Z11" si="12">Y11+1</f>
        <v>26</v>
      </c>
      <c r="AA11" s="59">
        <f t="shared" ref="AA11" si="13">Z11+1</f>
        <v>27</v>
      </c>
      <c r="AB11" s="59">
        <f t="shared" ref="AB11" si="14">AA11+1</f>
        <v>28</v>
      </c>
      <c r="AC11" s="59">
        <f t="shared" ref="AC11" si="15">AB11+1</f>
        <v>29</v>
      </c>
      <c r="AD11" s="59">
        <f t="shared" ref="AD11" si="16">AC11+1</f>
        <v>30</v>
      </c>
      <c r="AE11" s="59">
        <f t="shared" ref="AE11" si="17">AD11+1</f>
        <v>31</v>
      </c>
      <c r="AF11" s="59">
        <f t="shared" ref="AF11" si="18">AE11+1</f>
        <v>32</v>
      </c>
      <c r="AG11" s="59">
        <f t="shared" ref="AG11" si="19">AF11+1</f>
        <v>33</v>
      </c>
      <c r="AH11" s="59">
        <f t="shared" ref="AH11" si="20">AG11+1</f>
        <v>34</v>
      </c>
      <c r="AI11" s="59">
        <f t="shared" ref="AI11" si="21">AH11+1</f>
        <v>35</v>
      </c>
      <c r="AJ11" s="59">
        <f t="shared" ref="AJ11" si="22">AI11+1</f>
        <v>36</v>
      </c>
      <c r="AK11" s="59">
        <f t="shared" ref="AK11" si="23">AJ11+1</f>
        <v>37</v>
      </c>
      <c r="AL11" s="59">
        <f t="shared" ref="AL11" si="24">AK11+1</f>
        <v>38</v>
      </c>
      <c r="AM11" s="59">
        <f t="shared" ref="AM11" si="25">AL11+1</f>
        <v>39</v>
      </c>
      <c r="AN11" s="59">
        <f t="shared" ref="AN11" si="26">AM11+1</f>
        <v>40</v>
      </c>
      <c r="AO11" s="59">
        <f t="shared" ref="AO11" si="27">AN11+1</f>
        <v>41</v>
      </c>
      <c r="AP11" s="59">
        <f t="shared" ref="AP11" si="28">AO11+1</f>
        <v>42</v>
      </c>
      <c r="AQ11" s="59">
        <f t="shared" ref="AQ11" si="29">AP11+1</f>
        <v>43</v>
      </c>
      <c r="AR11" s="59">
        <f t="shared" ref="AR11" si="30">AQ11+1</f>
        <v>44</v>
      </c>
      <c r="AS11" s="150">
        <f t="shared" ref="AS11" si="31">AR11+1</f>
        <v>45</v>
      </c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  <c r="IV11" s="79"/>
      <c r="IW11" s="79"/>
      <c r="IX11" s="79"/>
      <c r="IY11" s="79"/>
      <c r="IZ11" s="79"/>
      <c r="JA11" s="79"/>
      <c r="JB11" s="79"/>
      <c r="JC11" s="79"/>
      <c r="JD11" s="79"/>
      <c r="JE11" s="79"/>
      <c r="JF11" s="79"/>
      <c r="JG11" s="79"/>
      <c r="JH11" s="79"/>
      <c r="JI11" s="79"/>
      <c r="JJ11" s="79"/>
      <c r="JK11" s="79"/>
      <c r="JL11" s="79"/>
      <c r="JM11" s="79"/>
      <c r="JN11" s="79"/>
      <c r="JO11" s="79"/>
      <c r="JP11" s="79"/>
      <c r="JQ11" s="79"/>
      <c r="JR11" s="79"/>
      <c r="JS11" s="79"/>
      <c r="JT11" s="79"/>
      <c r="JU11" s="79"/>
      <c r="JV11" s="79"/>
      <c r="JW11" s="79"/>
      <c r="JX11" s="79"/>
      <c r="JY11" s="79"/>
      <c r="JZ11" s="79"/>
      <c r="KA11" s="79"/>
      <c r="KB11" s="79"/>
      <c r="KC11" s="79"/>
      <c r="KD11" s="79"/>
      <c r="KE11" s="79"/>
      <c r="KF11" s="79"/>
      <c r="KG11" s="79"/>
      <c r="KH11" s="79"/>
      <c r="KI11" s="79"/>
      <c r="KJ11" s="79"/>
      <c r="KK11" s="79"/>
      <c r="KL11" s="79"/>
      <c r="KM11" s="79"/>
      <c r="KN11" s="79"/>
      <c r="KO11" s="79"/>
      <c r="KP11" s="79"/>
      <c r="KQ11" s="79"/>
      <c r="KR11" s="79"/>
      <c r="KS11" s="79"/>
      <c r="KT11" s="79"/>
      <c r="KU11" s="79"/>
      <c r="KV11" s="79"/>
      <c r="KW11" s="79"/>
      <c r="KX11" s="79"/>
      <c r="KY11" s="79"/>
      <c r="KZ11" s="79"/>
      <c r="LA11" s="79"/>
      <c r="LB11" s="79"/>
      <c r="LC11" s="79"/>
      <c r="LD11" s="79"/>
      <c r="LE11" s="79"/>
      <c r="LF11" s="79"/>
      <c r="LG11" s="79"/>
      <c r="LH11" s="79"/>
      <c r="LI11" s="79"/>
      <c r="LJ11" s="79"/>
      <c r="LK11" s="79"/>
      <c r="LL11" s="79"/>
      <c r="LM11" s="79"/>
      <c r="LN11" s="79"/>
      <c r="LO11" s="79"/>
      <c r="LP11" s="79"/>
      <c r="LQ11" s="79"/>
      <c r="LR11" s="79"/>
      <c r="LS11" s="79"/>
      <c r="LT11" s="79"/>
      <c r="LU11" s="79"/>
      <c r="LV11" s="79"/>
      <c r="LW11" s="79"/>
      <c r="LX11" s="79"/>
      <c r="LY11" s="79"/>
      <c r="LZ11" s="79"/>
      <c r="MA11" s="79"/>
      <c r="MB11" s="79"/>
      <c r="MC11" s="79"/>
      <c r="MD11" s="79"/>
      <c r="ME11" s="79"/>
      <c r="MF11" s="79"/>
      <c r="MG11" s="79"/>
      <c r="MH11" s="79"/>
      <c r="MI11" s="79"/>
      <c r="MJ11" s="79"/>
      <c r="MK11" s="79"/>
      <c r="ML11" s="79"/>
      <c r="MM11" s="79"/>
      <c r="MN11" s="79"/>
      <c r="MO11" s="79"/>
      <c r="MP11" s="79"/>
      <c r="MQ11" s="79"/>
      <c r="MR11" s="79"/>
      <c r="MS11" s="79"/>
      <c r="MT11" s="79"/>
      <c r="MU11" s="79"/>
      <c r="MV11" s="79"/>
      <c r="MW11" s="79"/>
      <c r="MX11" s="79"/>
      <c r="MY11" s="79"/>
      <c r="MZ11" s="79"/>
      <c r="NA11" s="79"/>
      <c r="NB11" s="79"/>
      <c r="NC11" s="79"/>
      <c r="ND11" s="79"/>
      <c r="NE11" s="79"/>
      <c r="NF11" s="79"/>
      <c r="NG11" s="79"/>
      <c r="NH11" s="79"/>
      <c r="NI11" s="79"/>
      <c r="NJ11" s="79"/>
      <c r="NK11" s="79"/>
      <c r="NL11" s="79"/>
      <c r="NM11" s="79"/>
      <c r="NN11" s="79"/>
      <c r="NO11" s="79"/>
      <c r="NP11" s="79"/>
      <c r="NQ11" s="79"/>
      <c r="NR11" s="79"/>
      <c r="NS11" s="79"/>
      <c r="NT11" s="79"/>
      <c r="NU11" s="79"/>
      <c r="NV11" s="79"/>
      <c r="NW11" s="79"/>
      <c r="NX11" s="79"/>
      <c r="NY11" s="79"/>
      <c r="NZ11" s="79"/>
      <c r="OA11" s="79"/>
      <c r="OB11" s="79"/>
      <c r="OC11" s="79"/>
      <c r="OD11" s="79"/>
      <c r="OE11" s="79"/>
      <c r="OF11" s="79"/>
      <c r="OG11" s="79"/>
      <c r="OH11" s="79"/>
      <c r="OI11" s="79"/>
      <c r="OJ11" s="79"/>
      <c r="OK11" s="79"/>
      <c r="OL11" s="79"/>
      <c r="OM11" s="79"/>
      <c r="ON11" s="79"/>
      <c r="OO11" s="79"/>
      <c r="OP11" s="79"/>
      <c r="OQ11" s="79"/>
      <c r="OR11" s="79"/>
      <c r="OS11" s="79"/>
      <c r="OT11" s="79"/>
      <c r="OU11" s="79"/>
      <c r="OV11" s="79"/>
      <c r="OW11" s="79"/>
      <c r="OX11" s="79"/>
      <c r="OY11" s="79"/>
      <c r="OZ11" s="79"/>
      <c r="PA11" s="79"/>
      <c r="PB11" s="79"/>
      <c r="PC11" s="79"/>
      <c r="PD11" s="79"/>
      <c r="PE11" s="79"/>
      <c r="PF11" s="79"/>
      <c r="PG11" s="79"/>
      <c r="PH11" s="79"/>
      <c r="PI11" s="79"/>
      <c r="PJ11" s="79"/>
      <c r="PK11" s="79"/>
      <c r="PL11" s="79"/>
      <c r="PM11" s="79"/>
      <c r="PN11" s="79"/>
      <c r="PO11" s="79"/>
      <c r="PP11" s="79"/>
      <c r="PQ11" s="79"/>
      <c r="PR11" s="79"/>
      <c r="PS11" s="79"/>
      <c r="PT11" s="79"/>
      <c r="PU11" s="79"/>
      <c r="PV11" s="79"/>
      <c r="PW11" s="79"/>
      <c r="PX11" s="79"/>
      <c r="PY11" s="79"/>
      <c r="PZ11" s="79"/>
      <c r="QA11" s="79"/>
      <c r="QB11" s="79"/>
      <c r="QC11" s="79"/>
      <c r="QD11" s="79"/>
      <c r="QE11" s="79"/>
      <c r="QF11" s="79"/>
      <c r="QG11" s="79"/>
      <c r="QH11" s="79"/>
      <c r="QI11" s="79"/>
      <c r="QJ11" s="79"/>
      <c r="QK11" s="79"/>
      <c r="QL11" s="79"/>
      <c r="QM11" s="79"/>
      <c r="QN11" s="79"/>
      <c r="QO11" s="79"/>
      <c r="QP11" s="79"/>
      <c r="QQ11" s="79"/>
      <c r="QR11" s="79"/>
      <c r="QS11" s="79"/>
      <c r="QT11" s="79"/>
      <c r="QU11" s="79"/>
      <c r="QV11" s="79"/>
      <c r="QW11" s="79"/>
      <c r="QX11" s="79"/>
      <c r="QY11" s="79"/>
      <c r="QZ11" s="79"/>
      <c r="RA11" s="79"/>
      <c r="RB11" s="79"/>
      <c r="RC11" s="79"/>
      <c r="RD11" s="79"/>
      <c r="RE11" s="79"/>
      <c r="RF11" s="79"/>
      <c r="RG11" s="79"/>
      <c r="RH11" s="79"/>
      <c r="RI11" s="79"/>
      <c r="RJ11" s="79"/>
      <c r="RK11" s="79"/>
      <c r="RL11" s="79"/>
      <c r="RM11" s="79"/>
      <c r="RN11" s="79"/>
      <c r="RO11" s="79"/>
      <c r="RP11" s="79"/>
      <c r="RQ11" s="79"/>
      <c r="RR11" s="79"/>
      <c r="RS11" s="79"/>
      <c r="RT11" s="79"/>
      <c r="RU11" s="79"/>
      <c r="RV11" s="79"/>
      <c r="RW11" s="79"/>
      <c r="RX11" s="79"/>
      <c r="RY11" s="79"/>
      <c r="RZ11" s="79"/>
      <c r="SA11" s="79"/>
      <c r="SB11" s="79"/>
      <c r="SC11" s="79"/>
      <c r="SD11" s="79"/>
      <c r="SE11" s="79"/>
      <c r="SF11" s="79"/>
      <c r="SG11" s="79"/>
      <c r="SH11" s="79"/>
      <c r="SI11" s="79"/>
      <c r="SJ11" s="79"/>
      <c r="SK11" s="79"/>
      <c r="SL11" s="79"/>
      <c r="SM11" s="79"/>
      <c r="SN11" s="79"/>
      <c r="SO11" s="79"/>
      <c r="SP11" s="79"/>
      <c r="SQ11" s="79"/>
      <c r="SR11" s="79"/>
      <c r="SS11" s="79"/>
      <c r="ST11" s="79"/>
      <c r="SU11" s="79"/>
      <c r="SV11" s="79"/>
      <c r="SW11" s="79"/>
      <c r="SX11" s="79"/>
      <c r="SY11" s="79"/>
      <c r="SZ11" s="79"/>
      <c r="TA11" s="79"/>
      <c r="TB11" s="79"/>
      <c r="TC11" s="79"/>
      <c r="TD11" s="79"/>
      <c r="TE11" s="79"/>
      <c r="TF11" s="79"/>
      <c r="TG11" s="79"/>
      <c r="TH11" s="79"/>
      <c r="TI11" s="79"/>
      <c r="TJ11" s="79"/>
      <c r="TK11" s="79"/>
      <c r="TL11" s="79"/>
      <c r="TM11" s="79"/>
      <c r="TN11" s="79"/>
      <c r="TO11" s="79"/>
      <c r="TP11" s="79"/>
      <c r="TQ11" s="79"/>
      <c r="TR11" s="79"/>
      <c r="TS11" s="79"/>
      <c r="TT11" s="79"/>
      <c r="TU11" s="79"/>
      <c r="TV11" s="79"/>
      <c r="TW11" s="79"/>
      <c r="TX11" s="79"/>
      <c r="TY11" s="79"/>
      <c r="TZ11" s="79"/>
      <c r="UA11" s="79"/>
      <c r="UB11" s="79"/>
      <c r="UC11" s="79"/>
      <c r="UD11" s="79"/>
      <c r="UE11" s="79"/>
      <c r="UF11" s="79"/>
      <c r="UG11" s="79"/>
      <c r="UH11" s="79"/>
      <c r="UI11" s="79"/>
      <c r="UJ11" s="79"/>
      <c r="UK11" s="79"/>
      <c r="UL11" s="79"/>
      <c r="UM11" s="79"/>
      <c r="UN11" s="79"/>
      <c r="UO11" s="79"/>
      <c r="UP11" s="79"/>
      <c r="UQ11" s="79"/>
      <c r="UR11" s="79"/>
      <c r="US11" s="79"/>
      <c r="UT11" s="79"/>
      <c r="UU11" s="79"/>
      <c r="UV11" s="79"/>
      <c r="UW11" s="79"/>
      <c r="UX11" s="79"/>
      <c r="UY11" s="79"/>
      <c r="UZ11" s="79"/>
      <c r="VA11" s="79"/>
      <c r="VB11" s="79"/>
      <c r="VC11" s="79"/>
      <c r="VD11" s="79"/>
      <c r="VE11" s="79"/>
      <c r="VF11" s="79"/>
      <c r="VG11" s="79"/>
      <c r="VH11" s="79"/>
      <c r="VI11" s="79"/>
      <c r="VJ11" s="79"/>
      <c r="VK11" s="79"/>
      <c r="VL11" s="79"/>
      <c r="VM11" s="79"/>
      <c r="VN11" s="79"/>
      <c r="VO11" s="79"/>
      <c r="VP11" s="79"/>
      <c r="VQ11" s="79"/>
      <c r="VR11" s="79"/>
      <c r="VS11" s="79"/>
      <c r="VT11" s="79"/>
      <c r="VU11" s="79"/>
      <c r="VV11" s="79"/>
      <c r="VW11" s="79"/>
      <c r="VX11" s="79"/>
      <c r="VY11" s="79"/>
      <c r="VZ11" s="79"/>
      <c r="WA11" s="79"/>
      <c r="WB11" s="79"/>
      <c r="WC11" s="79"/>
      <c r="WD11" s="79"/>
      <c r="WE11" s="79"/>
      <c r="WF11" s="79"/>
      <c r="WG11" s="79"/>
      <c r="WH11" s="79"/>
      <c r="WI11" s="79"/>
      <c r="WJ11" s="79"/>
      <c r="WK11" s="79"/>
      <c r="WL11" s="79"/>
      <c r="WM11" s="79"/>
      <c r="WN11" s="79"/>
      <c r="WO11" s="79"/>
      <c r="WP11" s="79"/>
      <c r="WQ11" s="79"/>
      <c r="WR11" s="79"/>
      <c r="WS11" s="79"/>
      <c r="WT11" s="79"/>
      <c r="WU11" s="79"/>
      <c r="WV11" s="79"/>
      <c r="WW11" s="79"/>
      <c r="WX11" s="79"/>
      <c r="WY11" s="79"/>
      <c r="WZ11" s="79"/>
      <c r="XA11" s="79"/>
      <c r="XB11" s="79"/>
      <c r="XC11" s="79"/>
      <c r="XD11" s="79"/>
      <c r="XE11" s="79"/>
      <c r="XF11" s="79"/>
      <c r="XG11" s="79"/>
      <c r="XH11" s="79"/>
      <c r="XI11" s="79"/>
      <c r="XJ11" s="79"/>
      <c r="XK11" s="79"/>
      <c r="XL11" s="79"/>
      <c r="XM11" s="79"/>
      <c r="XN11" s="79"/>
      <c r="XO11" s="79"/>
      <c r="XP11" s="79"/>
      <c r="XQ11" s="79"/>
      <c r="XR11" s="79"/>
      <c r="XS11" s="79"/>
      <c r="XT11" s="79"/>
      <c r="XU11" s="79"/>
      <c r="XV11" s="79"/>
      <c r="XW11" s="79"/>
      <c r="XX11" s="79"/>
      <c r="XY11" s="79"/>
      <c r="XZ11" s="79"/>
      <c r="YA11" s="79"/>
      <c r="YB11" s="79"/>
      <c r="YC11" s="79"/>
      <c r="YD11" s="79"/>
      <c r="YE11" s="79"/>
      <c r="YF11" s="79"/>
      <c r="YG11" s="79"/>
      <c r="YH11" s="79"/>
      <c r="YI11" s="79"/>
      <c r="YJ11" s="79"/>
      <c r="YK11" s="79"/>
      <c r="YL11" s="79"/>
      <c r="YM11" s="79"/>
      <c r="YN11" s="79"/>
      <c r="YO11" s="79"/>
      <c r="YP11" s="79"/>
      <c r="YQ11" s="79"/>
      <c r="YR11" s="79"/>
      <c r="YS11" s="79"/>
      <c r="YT11" s="79"/>
      <c r="YU11" s="79"/>
      <c r="YV11" s="79"/>
      <c r="YW11" s="79"/>
      <c r="YX11" s="79"/>
      <c r="YY11" s="79"/>
      <c r="YZ11" s="79"/>
      <c r="ZA11" s="79"/>
      <c r="ZB11" s="79"/>
      <c r="ZC11" s="79"/>
      <c r="ZD11" s="79"/>
      <c r="ZE11" s="79"/>
      <c r="ZF11" s="79"/>
      <c r="ZG11" s="79"/>
      <c r="ZH11" s="79"/>
      <c r="ZI11" s="79"/>
      <c r="ZJ11" s="79"/>
      <c r="ZK11" s="79"/>
      <c r="ZL11" s="79"/>
      <c r="ZM11" s="79"/>
      <c r="ZN11" s="79"/>
      <c r="ZO11" s="79"/>
      <c r="ZP11" s="79"/>
      <c r="ZQ11" s="79"/>
      <c r="ZR11" s="79"/>
      <c r="ZS11" s="79"/>
      <c r="ZT11" s="79"/>
      <c r="ZU11" s="79"/>
      <c r="ZV11" s="79"/>
      <c r="ZW11" s="79"/>
      <c r="ZX11" s="79"/>
      <c r="ZY11" s="79"/>
      <c r="ZZ11" s="79"/>
      <c r="AAA11" s="79"/>
      <c r="AAB11" s="79"/>
      <c r="AAC11" s="79"/>
      <c r="AAD11" s="79"/>
      <c r="AAE11" s="79"/>
      <c r="AAF11" s="79"/>
      <c r="AAG11" s="79"/>
      <c r="AAH11" s="79"/>
      <c r="AAI11" s="79"/>
      <c r="AAJ11" s="79"/>
      <c r="AAK11" s="79"/>
      <c r="AAL11" s="79"/>
      <c r="AAM11" s="79"/>
      <c r="AAN11" s="79"/>
      <c r="AAO11" s="79"/>
      <c r="AAP11" s="79"/>
      <c r="AAQ11" s="79"/>
      <c r="AAR11" s="79"/>
      <c r="AAS11" s="79"/>
      <c r="AAT11" s="79"/>
      <c r="AAU11" s="79"/>
      <c r="AAV11" s="79"/>
      <c r="AAW11" s="79"/>
      <c r="AAX11" s="79"/>
      <c r="AAY11" s="79"/>
      <c r="AAZ11" s="79"/>
      <c r="ABA11" s="79"/>
      <c r="ABB11" s="79"/>
      <c r="ABC11" s="79"/>
      <c r="ABD11" s="79"/>
      <c r="ABE11" s="79"/>
      <c r="ABF11" s="79"/>
      <c r="ABG11" s="79"/>
      <c r="ABH11" s="79"/>
      <c r="ABI11" s="79"/>
      <c r="ABJ11" s="79"/>
      <c r="ABK11" s="79"/>
      <c r="ABL11" s="79"/>
      <c r="ABM11" s="79"/>
      <c r="ABN11" s="79"/>
      <c r="ABO11" s="79"/>
      <c r="ABP11" s="79"/>
      <c r="ABQ11" s="79"/>
      <c r="ABR11" s="79"/>
      <c r="ABS11" s="79"/>
      <c r="ABT11" s="79"/>
      <c r="ABU11" s="79"/>
      <c r="ABV11" s="79"/>
      <c r="ABW11" s="79"/>
      <c r="ABX11" s="79"/>
      <c r="ABY11" s="79"/>
      <c r="ABZ11" s="79"/>
      <c r="ACA11" s="79"/>
      <c r="ACB11" s="79"/>
      <c r="ACC11" s="79"/>
      <c r="ACD11" s="79"/>
      <c r="ACE11" s="79"/>
      <c r="ACF11" s="79"/>
      <c r="ACG11" s="79"/>
      <c r="ACH11" s="79"/>
      <c r="ACI11" s="79"/>
      <c r="ACJ11" s="79"/>
      <c r="ACK11" s="79"/>
      <c r="ACL11" s="79"/>
      <c r="ACM11" s="79"/>
      <c r="ACN11" s="79"/>
      <c r="ACO11" s="79"/>
      <c r="ACP11" s="79"/>
      <c r="ACQ11" s="79"/>
      <c r="ACR11" s="79"/>
      <c r="ACS11" s="79"/>
      <c r="ACT11" s="79"/>
      <c r="ACU11" s="79"/>
      <c r="ACV11" s="79"/>
      <c r="ACW11" s="79"/>
      <c r="ACX11" s="79"/>
      <c r="ACY11" s="79"/>
      <c r="ACZ11" s="79"/>
      <c r="ADA11" s="79"/>
      <c r="ADB11" s="79"/>
      <c r="ADC11" s="79"/>
      <c r="ADD11" s="79"/>
      <c r="ADE11" s="79"/>
      <c r="ADF11" s="79"/>
      <c r="ADG11" s="79"/>
      <c r="ADH11" s="79"/>
      <c r="ADI11" s="79"/>
      <c r="ADJ11" s="79"/>
      <c r="ADK11" s="79"/>
      <c r="ADL11" s="79"/>
      <c r="ADM11" s="79"/>
      <c r="ADN11" s="79"/>
      <c r="ADO11" s="79"/>
      <c r="ADP11" s="79"/>
      <c r="ADQ11" s="79"/>
      <c r="ADR11" s="79"/>
      <c r="ADS11" s="79"/>
      <c r="ADT11" s="79"/>
      <c r="ADU11" s="79"/>
      <c r="ADV11" s="79"/>
      <c r="ADW11" s="79"/>
      <c r="ADX11" s="79"/>
      <c r="ADY11" s="79"/>
      <c r="ADZ11" s="79"/>
      <c r="AEA11" s="79"/>
      <c r="AEB11" s="79"/>
      <c r="AEC11" s="79"/>
      <c r="AED11" s="79"/>
      <c r="AEE11" s="79"/>
      <c r="AEF11" s="79"/>
    </row>
    <row r="12" spans="1:812" s="71" customFormat="1" ht="19.5" customHeight="1" x14ac:dyDescent="0.25">
      <c r="A12" s="51">
        <v>1</v>
      </c>
      <c r="B12" s="170" t="s">
        <v>179</v>
      </c>
      <c r="C12" s="80">
        <v>12.67</v>
      </c>
      <c r="D12" s="80">
        <v>9.26</v>
      </c>
      <c r="E12" s="80"/>
      <c r="F12" s="80">
        <v>13.23</v>
      </c>
      <c r="G12" s="80">
        <v>10.210000000000001</v>
      </c>
      <c r="H12" s="80"/>
      <c r="I12" s="80">
        <v>4.32</v>
      </c>
      <c r="J12" s="80">
        <v>3.98</v>
      </c>
      <c r="K12" s="80"/>
      <c r="L12" s="80">
        <v>4.07</v>
      </c>
      <c r="M12" s="80">
        <v>4.2</v>
      </c>
      <c r="N12" s="64"/>
      <c r="O12" s="64">
        <v>2.93</v>
      </c>
      <c r="P12" s="64">
        <v>2.33</v>
      </c>
      <c r="Q12" s="64"/>
      <c r="R12" s="64">
        <v>3.25</v>
      </c>
      <c r="S12" s="64">
        <v>2.4300000000000002</v>
      </c>
      <c r="T12" s="64"/>
      <c r="U12" s="64">
        <v>12.74</v>
      </c>
      <c r="V12" s="64">
        <v>11.96</v>
      </c>
      <c r="W12" s="64"/>
      <c r="X12" s="64">
        <v>13.83</v>
      </c>
      <c r="Y12" s="64">
        <v>12.55</v>
      </c>
      <c r="Z12" s="64"/>
      <c r="AA12" s="64">
        <v>4.34</v>
      </c>
      <c r="AB12" s="64">
        <v>5.13</v>
      </c>
      <c r="AC12" s="64"/>
      <c r="AD12" s="64">
        <v>4.25</v>
      </c>
      <c r="AE12" s="64">
        <v>5.16</v>
      </c>
      <c r="AF12" s="64"/>
      <c r="AG12" s="64">
        <v>55.52</v>
      </c>
      <c r="AH12" s="64">
        <v>57.66</v>
      </c>
      <c r="AI12" s="64"/>
      <c r="AJ12" s="46">
        <v>57.75</v>
      </c>
      <c r="AK12" s="46">
        <v>58.46</v>
      </c>
      <c r="AL12" s="46"/>
      <c r="AM12" s="46">
        <v>6.68</v>
      </c>
      <c r="AN12" s="46">
        <v>7.86</v>
      </c>
      <c r="AO12" s="46"/>
      <c r="AP12" s="46">
        <v>9.36</v>
      </c>
      <c r="AQ12" s="46">
        <v>7.12</v>
      </c>
      <c r="AR12" s="46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  <c r="IV12" s="79"/>
      <c r="IW12" s="79"/>
      <c r="IX12" s="79"/>
      <c r="IY12" s="79"/>
      <c r="IZ12" s="79"/>
      <c r="JA12" s="79"/>
      <c r="JB12" s="79"/>
      <c r="JC12" s="79"/>
      <c r="JD12" s="79"/>
      <c r="JE12" s="79"/>
      <c r="JF12" s="79"/>
      <c r="JG12" s="79"/>
      <c r="JH12" s="79"/>
      <c r="JI12" s="79"/>
      <c r="JJ12" s="79"/>
      <c r="JK12" s="79"/>
      <c r="JL12" s="79"/>
      <c r="JM12" s="79"/>
      <c r="JN12" s="79"/>
      <c r="JO12" s="79"/>
      <c r="JP12" s="79"/>
      <c r="JQ12" s="79"/>
      <c r="JR12" s="79"/>
      <c r="JS12" s="79"/>
      <c r="JT12" s="79"/>
      <c r="JU12" s="79"/>
      <c r="JV12" s="79"/>
      <c r="JW12" s="79"/>
      <c r="JX12" s="79"/>
      <c r="JY12" s="79"/>
      <c r="JZ12" s="79"/>
      <c r="KA12" s="79"/>
      <c r="KB12" s="79"/>
      <c r="KC12" s="79"/>
      <c r="KD12" s="79"/>
      <c r="KE12" s="79"/>
      <c r="KF12" s="79"/>
      <c r="KG12" s="79"/>
      <c r="KH12" s="79"/>
      <c r="KI12" s="79"/>
      <c r="KJ12" s="79"/>
      <c r="KK12" s="79"/>
      <c r="KL12" s="79"/>
      <c r="KM12" s="79"/>
      <c r="KN12" s="79"/>
      <c r="KO12" s="79"/>
      <c r="KP12" s="79"/>
      <c r="KQ12" s="79"/>
      <c r="KR12" s="79"/>
      <c r="KS12" s="79"/>
      <c r="KT12" s="79"/>
      <c r="KU12" s="79"/>
      <c r="KV12" s="79"/>
      <c r="KW12" s="79"/>
      <c r="KX12" s="79"/>
      <c r="KY12" s="79"/>
      <c r="KZ12" s="79"/>
      <c r="LA12" s="79"/>
      <c r="LB12" s="79"/>
      <c r="LC12" s="79"/>
      <c r="LD12" s="79"/>
      <c r="LE12" s="79"/>
      <c r="LF12" s="79"/>
      <c r="LG12" s="79"/>
      <c r="LH12" s="79"/>
      <c r="LI12" s="79"/>
      <c r="LJ12" s="79"/>
      <c r="LK12" s="79"/>
      <c r="LL12" s="79"/>
      <c r="LM12" s="79"/>
      <c r="LN12" s="79"/>
      <c r="LO12" s="79"/>
      <c r="LP12" s="79"/>
      <c r="LQ12" s="79"/>
      <c r="LR12" s="79"/>
      <c r="LS12" s="79"/>
      <c r="LT12" s="79"/>
      <c r="LU12" s="79"/>
      <c r="LV12" s="79"/>
      <c r="LW12" s="79"/>
      <c r="LX12" s="79"/>
      <c r="LY12" s="79"/>
      <c r="LZ12" s="79"/>
      <c r="MA12" s="79"/>
      <c r="MB12" s="79"/>
      <c r="MC12" s="79"/>
      <c r="MD12" s="79"/>
      <c r="ME12" s="79"/>
      <c r="MF12" s="79"/>
      <c r="MG12" s="79"/>
      <c r="MH12" s="79"/>
      <c r="MI12" s="79"/>
      <c r="MJ12" s="79"/>
      <c r="MK12" s="79"/>
      <c r="ML12" s="79"/>
      <c r="MM12" s="79"/>
      <c r="MN12" s="79"/>
      <c r="MO12" s="79"/>
      <c r="MP12" s="79"/>
      <c r="MQ12" s="79"/>
      <c r="MR12" s="79"/>
      <c r="MS12" s="79"/>
      <c r="MT12" s="79"/>
      <c r="MU12" s="79"/>
      <c r="MV12" s="79"/>
      <c r="MW12" s="79"/>
      <c r="MX12" s="79"/>
      <c r="MY12" s="79"/>
      <c r="MZ12" s="79"/>
      <c r="NA12" s="79"/>
      <c r="NB12" s="79"/>
      <c r="NC12" s="79"/>
      <c r="ND12" s="79"/>
      <c r="NE12" s="79"/>
      <c r="NF12" s="79"/>
      <c r="NG12" s="79"/>
      <c r="NH12" s="79"/>
      <c r="NI12" s="79"/>
      <c r="NJ12" s="79"/>
      <c r="NK12" s="79"/>
      <c r="NL12" s="79"/>
      <c r="NM12" s="79"/>
      <c r="NN12" s="79"/>
      <c r="NO12" s="79"/>
      <c r="NP12" s="79"/>
      <c r="NQ12" s="79"/>
      <c r="NR12" s="79"/>
      <c r="NS12" s="79"/>
      <c r="NT12" s="79"/>
      <c r="NU12" s="79"/>
      <c r="NV12" s="79"/>
      <c r="NW12" s="79"/>
      <c r="NX12" s="79"/>
      <c r="NY12" s="79"/>
      <c r="NZ12" s="79"/>
      <c r="OA12" s="79"/>
      <c r="OB12" s="79"/>
      <c r="OC12" s="79"/>
      <c r="OD12" s="79"/>
      <c r="OE12" s="79"/>
      <c r="OF12" s="79"/>
      <c r="OG12" s="79"/>
      <c r="OH12" s="79"/>
      <c r="OI12" s="79"/>
      <c r="OJ12" s="79"/>
      <c r="OK12" s="79"/>
      <c r="OL12" s="79"/>
      <c r="OM12" s="79"/>
      <c r="ON12" s="79"/>
      <c r="OO12" s="79"/>
      <c r="OP12" s="79"/>
      <c r="OQ12" s="79"/>
      <c r="OR12" s="79"/>
      <c r="OS12" s="79"/>
      <c r="OT12" s="79"/>
      <c r="OU12" s="79"/>
      <c r="OV12" s="79"/>
      <c r="OW12" s="79"/>
      <c r="OX12" s="79"/>
      <c r="OY12" s="79"/>
      <c r="OZ12" s="79"/>
      <c r="PA12" s="79"/>
      <c r="PB12" s="79"/>
      <c r="PC12" s="79"/>
      <c r="PD12" s="79"/>
      <c r="PE12" s="79"/>
      <c r="PF12" s="79"/>
      <c r="PG12" s="79"/>
      <c r="PH12" s="79"/>
      <c r="PI12" s="79"/>
      <c r="PJ12" s="79"/>
      <c r="PK12" s="79"/>
      <c r="PL12" s="79"/>
      <c r="PM12" s="79"/>
      <c r="PN12" s="79"/>
      <c r="PO12" s="79"/>
      <c r="PP12" s="79"/>
      <c r="PQ12" s="79"/>
      <c r="PR12" s="79"/>
      <c r="PS12" s="79"/>
      <c r="PT12" s="79"/>
      <c r="PU12" s="79"/>
      <c r="PV12" s="79"/>
      <c r="PW12" s="79"/>
      <c r="PX12" s="79"/>
      <c r="PY12" s="79"/>
      <c r="PZ12" s="79"/>
      <c r="QA12" s="79"/>
      <c r="QB12" s="79"/>
      <c r="QC12" s="79"/>
      <c r="QD12" s="79"/>
      <c r="QE12" s="79"/>
      <c r="QF12" s="79"/>
      <c r="QG12" s="79"/>
      <c r="QH12" s="79"/>
      <c r="QI12" s="79"/>
      <c r="QJ12" s="79"/>
      <c r="QK12" s="79"/>
      <c r="QL12" s="79"/>
      <c r="QM12" s="79"/>
      <c r="QN12" s="79"/>
      <c r="QO12" s="79"/>
      <c r="QP12" s="79"/>
      <c r="QQ12" s="79"/>
      <c r="QR12" s="79"/>
      <c r="QS12" s="79"/>
      <c r="QT12" s="79"/>
      <c r="QU12" s="79"/>
      <c r="QV12" s="79"/>
      <c r="QW12" s="79"/>
      <c r="QX12" s="79"/>
      <c r="QY12" s="79"/>
      <c r="QZ12" s="79"/>
      <c r="RA12" s="79"/>
      <c r="RB12" s="79"/>
      <c r="RC12" s="79"/>
      <c r="RD12" s="79"/>
      <c r="RE12" s="79"/>
      <c r="RF12" s="79"/>
      <c r="RG12" s="79"/>
      <c r="RH12" s="79"/>
      <c r="RI12" s="79"/>
      <c r="RJ12" s="79"/>
      <c r="RK12" s="79"/>
      <c r="RL12" s="79"/>
      <c r="RM12" s="79"/>
      <c r="RN12" s="79"/>
      <c r="RO12" s="79"/>
      <c r="RP12" s="79"/>
      <c r="RQ12" s="79"/>
      <c r="RR12" s="79"/>
      <c r="RS12" s="79"/>
      <c r="RT12" s="79"/>
      <c r="RU12" s="79"/>
      <c r="RV12" s="79"/>
      <c r="RW12" s="79"/>
      <c r="RX12" s="79"/>
      <c r="RY12" s="79"/>
      <c r="RZ12" s="79"/>
      <c r="SA12" s="79"/>
      <c r="SB12" s="79"/>
      <c r="SC12" s="79"/>
      <c r="SD12" s="79"/>
      <c r="SE12" s="79"/>
      <c r="SF12" s="79"/>
      <c r="SG12" s="79"/>
      <c r="SH12" s="79"/>
      <c r="SI12" s="79"/>
      <c r="SJ12" s="79"/>
      <c r="SK12" s="79"/>
      <c r="SL12" s="79"/>
      <c r="SM12" s="79"/>
      <c r="SN12" s="79"/>
      <c r="SO12" s="79"/>
      <c r="SP12" s="79"/>
      <c r="SQ12" s="79"/>
      <c r="SR12" s="79"/>
      <c r="SS12" s="79"/>
      <c r="ST12" s="79"/>
      <c r="SU12" s="79"/>
      <c r="SV12" s="79"/>
      <c r="SW12" s="79"/>
      <c r="SX12" s="79"/>
      <c r="SY12" s="79"/>
      <c r="SZ12" s="79"/>
      <c r="TA12" s="79"/>
      <c r="TB12" s="79"/>
      <c r="TC12" s="79"/>
      <c r="TD12" s="79"/>
      <c r="TE12" s="79"/>
      <c r="TF12" s="79"/>
      <c r="TG12" s="79"/>
      <c r="TH12" s="79"/>
      <c r="TI12" s="79"/>
      <c r="TJ12" s="79"/>
      <c r="TK12" s="79"/>
      <c r="TL12" s="79"/>
      <c r="TM12" s="79"/>
      <c r="TN12" s="79"/>
      <c r="TO12" s="79"/>
      <c r="TP12" s="79"/>
      <c r="TQ12" s="79"/>
      <c r="TR12" s="79"/>
      <c r="TS12" s="79"/>
      <c r="TT12" s="79"/>
      <c r="TU12" s="79"/>
      <c r="TV12" s="79"/>
      <c r="TW12" s="79"/>
      <c r="TX12" s="79"/>
      <c r="TY12" s="79"/>
      <c r="TZ12" s="79"/>
      <c r="UA12" s="79"/>
      <c r="UB12" s="79"/>
      <c r="UC12" s="79"/>
      <c r="UD12" s="79"/>
      <c r="UE12" s="79"/>
      <c r="UF12" s="79"/>
      <c r="UG12" s="79"/>
      <c r="UH12" s="79"/>
      <c r="UI12" s="79"/>
      <c r="UJ12" s="79"/>
      <c r="UK12" s="79"/>
      <c r="UL12" s="79"/>
      <c r="UM12" s="79"/>
      <c r="UN12" s="79"/>
      <c r="UO12" s="79"/>
      <c r="UP12" s="79"/>
      <c r="UQ12" s="79"/>
      <c r="UR12" s="79"/>
      <c r="US12" s="79"/>
      <c r="UT12" s="79"/>
      <c r="UU12" s="79"/>
      <c r="UV12" s="79"/>
      <c r="UW12" s="79"/>
      <c r="UX12" s="79"/>
      <c r="UY12" s="79"/>
      <c r="UZ12" s="79"/>
      <c r="VA12" s="79"/>
      <c r="VB12" s="79"/>
      <c r="VC12" s="79"/>
      <c r="VD12" s="79"/>
      <c r="VE12" s="79"/>
      <c r="VF12" s="79"/>
      <c r="VG12" s="79"/>
      <c r="VH12" s="79"/>
      <c r="VI12" s="79"/>
      <c r="VJ12" s="79"/>
      <c r="VK12" s="79"/>
      <c r="VL12" s="79"/>
      <c r="VM12" s="79"/>
      <c r="VN12" s="79"/>
      <c r="VO12" s="79"/>
      <c r="VP12" s="79"/>
      <c r="VQ12" s="79"/>
      <c r="VR12" s="79"/>
      <c r="VS12" s="79"/>
      <c r="VT12" s="79"/>
      <c r="VU12" s="79"/>
      <c r="VV12" s="79"/>
      <c r="VW12" s="79"/>
      <c r="VX12" s="79"/>
      <c r="VY12" s="79"/>
      <c r="VZ12" s="79"/>
      <c r="WA12" s="79"/>
      <c r="WB12" s="79"/>
      <c r="WC12" s="79"/>
      <c r="WD12" s="79"/>
      <c r="WE12" s="79"/>
      <c r="WF12" s="79"/>
      <c r="WG12" s="79"/>
      <c r="WH12" s="79"/>
      <c r="WI12" s="79"/>
      <c r="WJ12" s="79"/>
      <c r="WK12" s="79"/>
      <c r="WL12" s="79"/>
      <c r="WM12" s="79"/>
      <c r="WN12" s="79"/>
      <c r="WO12" s="79"/>
      <c r="WP12" s="79"/>
      <c r="WQ12" s="79"/>
      <c r="WR12" s="79"/>
      <c r="WS12" s="79"/>
      <c r="WT12" s="79"/>
      <c r="WU12" s="79"/>
      <c r="WV12" s="79"/>
      <c r="WW12" s="79"/>
      <c r="WX12" s="79"/>
      <c r="WY12" s="79"/>
      <c r="WZ12" s="79"/>
      <c r="XA12" s="79"/>
      <c r="XB12" s="79"/>
      <c r="XC12" s="79"/>
      <c r="XD12" s="79"/>
      <c r="XE12" s="79"/>
      <c r="XF12" s="79"/>
      <c r="XG12" s="79"/>
      <c r="XH12" s="79"/>
      <c r="XI12" s="79"/>
      <c r="XJ12" s="79"/>
      <c r="XK12" s="79"/>
      <c r="XL12" s="79"/>
      <c r="XM12" s="79"/>
      <c r="XN12" s="79"/>
      <c r="XO12" s="79"/>
      <c r="XP12" s="79"/>
      <c r="XQ12" s="79"/>
      <c r="XR12" s="79"/>
      <c r="XS12" s="79"/>
      <c r="XT12" s="79"/>
      <c r="XU12" s="79"/>
      <c r="XV12" s="79"/>
      <c r="XW12" s="79"/>
      <c r="XX12" s="79"/>
      <c r="XY12" s="79"/>
      <c r="XZ12" s="79"/>
      <c r="YA12" s="79"/>
      <c r="YB12" s="79"/>
      <c r="YC12" s="79"/>
      <c r="YD12" s="79"/>
      <c r="YE12" s="79"/>
      <c r="YF12" s="79"/>
      <c r="YG12" s="79"/>
      <c r="YH12" s="79"/>
      <c r="YI12" s="79"/>
      <c r="YJ12" s="79"/>
      <c r="YK12" s="79"/>
      <c r="YL12" s="79"/>
      <c r="YM12" s="79"/>
      <c r="YN12" s="79"/>
      <c r="YO12" s="79"/>
      <c r="YP12" s="79"/>
      <c r="YQ12" s="79"/>
      <c r="YR12" s="79"/>
      <c r="YS12" s="79"/>
      <c r="YT12" s="79"/>
      <c r="YU12" s="79"/>
      <c r="YV12" s="79"/>
      <c r="YW12" s="79"/>
      <c r="YX12" s="79"/>
      <c r="YY12" s="79"/>
      <c r="YZ12" s="79"/>
      <c r="ZA12" s="79"/>
      <c r="ZB12" s="79"/>
      <c r="ZC12" s="79"/>
      <c r="ZD12" s="79"/>
      <c r="ZE12" s="79"/>
      <c r="ZF12" s="79"/>
      <c r="ZG12" s="79"/>
      <c r="ZH12" s="79"/>
      <c r="ZI12" s="79"/>
      <c r="ZJ12" s="79"/>
      <c r="ZK12" s="79"/>
      <c r="ZL12" s="79"/>
      <c r="ZM12" s="79"/>
      <c r="ZN12" s="79"/>
      <c r="ZO12" s="79"/>
      <c r="ZP12" s="79"/>
      <c r="ZQ12" s="79"/>
      <c r="ZR12" s="79"/>
      <c r="ZS12" s="79"/>
      <c r="ZT12" s="79"/>
      <c r="ZU12" s="79"/>
      <c r="ZV12" s="79"/>
      <c r="ZW12" s="79"/>
      <c r="ZX12" s="79"/>
      <c r="ZY12" s="79"/>
      <c r="ZZ12" s="79"/>
      <c r="AAA12" s="79"/>
      <c r="AAB12" s="79"/>
      <c r="AAC12" s="79"/>
      <c r="AAD12" s="79"/>
      <c r="AAE12" s="79"/>
      <c r="AAF12" s="79"/>
      <c r="AAG12" s="79"/>
      <c r="AAH12" s="79"/>
      <c r="AAI12" s="79"/>
      <c r="AAJ12" s="79"/>
      <c r="AAK12" s="79"/>
      <c r="AAL12" s="79"/>
      <c r="AAM12" s="79"/>
      <c r="AAN12" s="79"/>
      <c r="AAO12" s="79"/>
      <c r="AAP12" s="79"/>
      <c r="AAQ12" s="79"/>
      <c r="AAR12" s="79"/>
      <c r="AAS12" s="79"/>
      <c r="AAT12" s="79"/>
      <c r="AAU12" s="79"/>
      <c r="AAV12" s="79"/>
      <c r="AAW12" s="79"/>
      <c r="AAX12" s="79"/>
      <c r="AAY12" s="79"/>
      <c r="AAZ12" s="79"/>
      <c r="ABA12" s="79"/>
      <c r="ABB12" s="79"/>
      <c r="ABC12" s="79"/>
      <c r="ABD12" s="79"/>
      <c r="ABE12" s="79"/>
      <c r="ABF12" s="79"/>
      <c r="ABG12" s="79"/>
      <c r="ABH12" s="79"/>
      <c r="ABI12" s="79"/>
      <c r="ABJ12" s="79"/>
      <c r="ABK12" s="79"/>
      <c r="ABL12" s="79"/>
      <c r="ABM12" s="79"/>
      <c r="ABN12" s="79"/>
      <c r="ABO12" s="79"/>
      <c r="ABP12" s="79"/>
      <c r="ABQ12" s="79"/>
      <c r="ABR12" s="79"/>
      <c r="ABS12" s="79"/>
      <c r="ABT12" s="79"/>
      <c r="ABU12" s="79"/>
      <c r="ABV12" s="79"/>
      <c r="ABW12" s="79"/>
      <c r="ABX12" s="79"/>
      <c r="ABY12" s="79"/>
      <c r="ABZ12" s="79"/>
      <c r="ACA12" s="79"/>
      <c r="ACB12" s="79"/>
      <c r="ACC12" s="79"/>
      <c r="ACD12" s="79"/>
      <c r="ACE12" s="79"/>
      <c r="ACF12" s="79"/>
      <c r="ACG12" s="79"/>
      <c r="ACH12" s="79"/>
      <c r="ACI12" s="79"/>
      <c r="ACJ12" s="79"/>
      <c r="ACK12" s="79"/>
      <c r="ACL12" s="79"/>
      <c r="ACM12" s="79"/>
      <c r="ACN12" s="79"/>
      <c r="ACO12" s="79"/>
      <c r="ACP12" s="79"/>
      <c r="ACQ12" s="79"/>
      <c r="ACR12" s="79"/>
      <c r="ACS12" s="79"/>
      <c r="ACT12" s="79"/>
      <c r="ACU12" s="79"/>
      <c r="ACV12" s="79"/>
      <c r="ACW12" s="79"/>
      <c r="ACX12" s="79"/>
      <c r="ACY12" s="79"/>
      <c r="ACZ12" s="79"/>
      <c r="ADA12" s="79"/>
      <c r="ADB12" s="79"/>
      <c r="ADC12" s="79"/>
      <c r="ADD12" s="79"/>
      <c r="ADE12" s="79"/>
      <c r="ADF12" s="79"/>
      <c r="ADG12" s="79"/>
      <c r="ADH12" s="79"/>
      <c r="ADI12" s="79"/>
      <c r="ADJ12" s="79"/>
      <c r="ADK12" s="79"/>
      <c r="ADL12" s="79"/>
      <c r="ADM12" s="79"/>
      <c r="ADN12" s="79"/>
      <c r="ADO12" s="79"/>
      <c r="ADP12" s="79"/>
      <c r="ADQ12" s="79"/>
      <c r="ADR12" s="79"/>
      <c r="ADS12" s="79"/>
      <c r="ADT12" s="79"/>
      <c r="ADU12" s="79"/>
      <c r="ADV12" s="79"/>
      <c r="ADW12" s="79"/>
      <c r="ADX12" s="79"/>
      <c r="ADY12" s="79"/>
      <c r="ADZ12" s="79"/>
      <c r="AEA12" s="79"/>
      <c r="AEB12" s="79"/>
      <c r="AEC12" s="79"/>
      <c r="AED12" s="79"/>
      <c r="AEE12" s="79"/>
      <c r="AEF12" s="79"/>
    </row>
    <row r="13" spans="1:812" s="71" customFormat="1" ht="30" x14ac:dyDescent="0.25">
      <c r="A13" s="43">
        <f>A12+1</f>
        <v>2</v>
      </c>
      <c r="B13" s="184" t="s">
        <v>180</v>
      </c>
      <c r="C13" s="80">
        <v>15.05</v>
      </c>
      <c r="D13" s="80">
        <v>12.36</v>
      </c>
      <c r="E13" s="80"/>
      <c r="F13" s="80">
        <v>14.77</v>
      </c>
      <c r="G13" s="80">
        <v>12.3</v>
      </c>
      <c r="H13" s="80"/>
      <c r="I13" s="80">
        <v>9.44</v>
      </c>
      <c r="J13" s="80">
        <v>9.4</v>
      </c>
      <c r="K13" s="80"/>
      <c r="L13" s="80">
        <v>8.65</v>
      </c>
      <c r="M13" s="80">
        <v>8.76</v>
      </c>
      <c r="N13" s="64"/>
      <c r="O13" s="64">
        <v>1.59</v>
      </c>
      <c r="P13" s="64">
        <v>1.32</v>
      </c>
      <c r="Q13" s="64"/>
      <c r="R13" s="64">
        <v>1.71</v>
      </c>
      <c r="S13" s="64">
        <v>1.47</v>
      </c>
      <c r="T13" s="64"/>
      <c r="U13" s="64">
        <v>7.25</v>
      </c>
      <c r="V13" s="64">
        <v>6.16</v>
      </c>
      <c r="W13" s="64"/>
      <c r="X13" s="64">
        <v>8.68</v>
      </c>
      <c r="Y13" s="64">
        <v>7.78</v>
      </c>
      <c r="Z13" s="64"/>
      <c r="AA13" s="64"/>
      <c r="AB13" s="64">
        <v>4.68</v>
      </c>
      <c r="AC13" s="64"/>
      <c r="AD13" s="64">
        <v>5.09</v>
      </c>
      <c r="AE13" s="64">
        <v>5.54</v>
      </c>
      <c r="AF13" s="64"/>
      <c r="AG13" s="64">
        <v>26.2</v>
      </c>
      <c r="AH13" s="64">
        <v>29.8</v>
      </c>
      <c r="AI13" s="64"/>
      <c r="AJ13" s="46">
        <v>31.59</v>
      </c>
      <c r="AK13" s="46">
        <v>35.909999999999997</v>
      </c>
      <c r="AL13" s="46"/>
      <c r="AM13" s="46">
        <v>5.9</v>
      </c>
      <c r="AN13" s="46">
        <v>5.2</v>
      </c>
      <c r="AO13" s="46"/>
      <c r="AP13" s="46">
        <v>8.39</v>
      </c>
      <c r="AQ13" s="46">
        <v>6.04</v>
      </c>
      <c r="AR13" s="145"/>
    </row>
    <row r="14" spans="1:812" ht="30" x14ac:dyDescent="0.25">
      <c r="A14" s="43">
        <f t="shared" ref="A14:A24" si="32">A13+1</f>
        <v>3</v>
      </c>
      <c r="B14" s="184" t="s">
        <v>181</v>
      </c>
      <c r="C14" s="80"/>
      <c r="D14" s="80">
        <v>12.9</v>
      </c>
      <c r="E14" s="80"/>
      <c r="F14" s="80"/>
      <c r="G14" s="80">
        <v>11.8</v>
      </c>
      <c r="H14" s="80"/>
      <c r="I14" s="80"/>
      <c r="J14" s="80">
        <v>5</v>
      </c>
      <c r="K14" s="80"/>
      <c r="L14" s="80"/>
      <c r="M14" s="80">
        <v>4.4000000000000004</v>
      </c>
      <c r="N14" s="64"/>
      <c r="O14" s="64"/>
      <c r="P14" s="64">
        <v>2.6</v>
      </c>
      <c r="Q14" s="64"/>
      <c r="R14" s="64"/>
      <c r="S14" s="64">
        <v>2.1</v>
      </c>
      <c r="T14" s="64"/>
      <c r="U14" s="64"/>
      <c r="V14" s="64">
        <v>9.5</v>
      </c>
      <c r="W14" s="64"/>
      <c r="X14" s="64"/>
      <c r="Y14" s="64">
        <v>12.4</v>
      </c>
      <c r="Z14" s="64"/>
      <c r="AA14" s="64"/>
      <c r="AB14" s="64">
        <v>3.7</v>
      </c>
      <c r="AC14" s="64"/>
      <c r="AD14" s="64"/>
      <c r="AE14" s="64">
        <v>6.1</v>
      </c>
      <c r="AF14" s="64"/>
      <c r="AG14" s="64"/>
      <c r="AH14" s="64">
        <v>77.7</v>
      </c>
      <c r="AI14" s="64"/>
      <c r="AJ14" s="46"/>
      <c r="AK14" s="46">
        <v>69.099999999999994</v>
      </c>
      <c r="AL14" s="46"/>
      <c r="AM14" s="46"/>
      <c r="AN14" s="46" t="s">
        <v>238</v>
      </c>
      <c r="AO14" s="46"/>
      <c r="AP14" s="46"/>
      <c r="AQ14" s="46" t="s">
        <v>239</v>
      </c>
      <c r="AR14" s="145"/>
    </row>
    <row r="15" spans="1:812" ht="30" x14ac:dyDescent="0.25">
      <c r="A15" s="43">
        <f t="shared" si="32"/>
        <v>4</v>
      </c>
      <c r="B15" s="184" t="s">
        <v>182</v>
      </c>
      <c r="C15" s="80">
        <v>10.8</v>
      </c>
      <c r="D15" s="80">
        <v>11.1</v>
      </c>
      <c r="E15" s="80"/>
      <c r="F15" s="80">
        <v>10.81</v>
      </c>
      <c r="G15" s="80">
        <v>9.32</v>
      </c>
      <c r="H15" s="80"/>
      <c r="I15" s="80">
        <v>3.79</v>
      </c>
      <c r="J15" s="80">
        <v>6.04</v>
      </c>
      <c r="K15" s="80"/>
      <c r="L15" s="80">
        <v>5.31</v>
      </c>
      <c r="M15" s="80">
        <v>5.76</v>
      </c>
      <c r="N15" s="64"/>
      <c r="O15" s="64">
        <v>2.7</v>
      </c>
      <c r="P15" s="64">
        <v>2.2999999999999998</v>
      </c>
      <c r="Q15" s="64"/>
      <c r="R15" s="64">
        <v>2.5099999999999998</v>
      </c>
      <c r="S15" s="64">
        <v>2.2599999999999998</v>
      </c>
      <c r="T15" s="64"/>
      <c r="U15" s="64">
        <v>5.99</v>
      </c>
      <c r="V15" s="64">
        <v>7.15</v>
      </c>
      <c r="W15" s="64"/>
      <c r="X15" s="64">
        <v>10.68</v>
      </c>
      <c r="Y15" s="64">
        <v>9.27</v>
      </c>
      <c r="Z15" s="64"/>
      <c r="AA15" s="64">
        <v>3.06</v>
      </c>
      <c r="AB15" s="64">
        <v>4.4800000000000004</v>
      </c>
      <c r="AC15" s="64"/>
      <c r="AD15" s="64">
        <v>4.8099999999999996</v>
      </c>
      <c r="AE15" s="64">
        <v>4.43</v>
      </c>
      <c r="AF15" s="64"/>
      <c r="AG15" s="64">
        <v>60.18</v>
      </c>
      <c r="AH15" s="64">
        <v>45.55</v>
      </c>
      <c r="AI15" s="64"/>
      <c r="AJ15" s="46">
        <v>48.14</v>
      </c>
      <c r="AK15" s="46">
        <v>49.11</v>
      </c>
      <c r="AL15" s="46"/>
      <c r="AM15" s="46" t="s">
        <v>273</v>
      </c>
      <c r="AN15" s="46" t="s">
        <v>274</v>
      </c>
      <c r="AO15" s="46"/>
      <c r="AP15" s="46" t="s">
        <v>275</v>
      </c>
      <c r="AQ15" s="46" t="s">
        <v>276</v>
      </c>
      <c r="AR15" s="46"/>
    </row>
    <row r="16" spans="1:812" x14ac:dyDescent="0.25">
      <c r="A16" s="43">
        <f t="shared" si="32"/>
        <v>5</v>
      </c>
      <c r="B16" s="185" t="s">
        <v>183</v>
      </c>
      <c r="C16" s="80">
        <v>11.3</v>
      </c>
      <c r="D16" s="80"/>
      <c r="E16" s="80"/>
      <c r="F16" s="80">
        <v>16.149999999999999</v>
      </c>
      <c r="G16" s="80"/>
      <c r="H16" s="80"/>
      <c r="I16" s="80">
        <v>5.7</v>
      </c>
      <c r="J16" s="80"/>
      <c r="K16" s="80"/>
      <c r="L16" s="80">
        <v>7.21</v>
      </c>
      <c r="M16" s="80"/>
      <c r="N16" s="64"/>
      <c r="O16" s="64">
        <v>2.1</v>
      </c>
      <c r="P16" s="64"/>
      <c r="Q16" s="64"/>
      <c r="R16" s="64">
        <v>2.2400000000000002</v>
      </c>
      <c r="S16" s="64"/>
      <c r="T16" s="64"/>
      <c r="U16" s="64">
        <v>8.9</v>
      </c>
      <c r="V16" s="64"/>
      <c r="W16" s="64"/>
      <c r="X16" s="64"/>
      <c r="Y16" s="64">
        <v>8.75</v>
      </c>
      <c r="Z16" s="64"/>
      <c r="AA16" s="64">
        <v>3.2</v>
      </c>
      <c r="AB16" s="64"/>
      <c r="AC16" s="64"/>
      <c r="AD16" s="64">
        <v>3.91</v>
      </c>
      <c r="AE16" s="64"/>
      <c r="AF16" s="64"/>
      <c r="AG16" s="64">
        <v>36</v>
      </c>
      <c r="AH16" s="64"/>
      <c r="AI16" s="64"/>
      <c r="AJ16" s="46">
        <v>32.11</v>
      </c>
      <c r="AK16" s="46"/>
      <c r="AL16" s="46"/>
      <c r="AM16" s="46" t="s">
        <v>343</v>
      </c>
      <c r="AN16" s="46"/>
      <c r="AO16" s="46"/>
      <c r="AP16" s="46" t="s">
        <v>344</v>
      </c>
      <c r="AQ16" s="46"/>
      <c r="AR16" s="46"/>
    </row>
    <row r="17" spans="1:44" ht="30" x14ac:dyDescent="0.25">
      <c r="A17" s="43">
        <f t="shared" si="32"/>
        <v>6</v>
      </c>
      <c r="B17" s="184" t="s">
        <v>184</v>
      </c>
      <c r="C17" s="80"/>
      <c r="D17" s="80">
        <v>13.5</v>
      </c>
      <c r="E17" s="80"/>
      <c r="F17" s="80"/>
      <c r="G17" s="80">
        <v>14.74</v>
      </c>
      <c r="H17" s="80"/>
      <c r="I17" s="80"/>
      <c r="J17" s="80">
        <v>5.4</v>
      </c>
      <c r="K17" s="80"/>
      <c r="L17" s="80"/>
      <c r="M17" s="80">
        <v>6.4</v>
      </c>
      <c r="N17" s="64"/>
      <c r="O17" s="64"/>
      <c r="P17" s="64">
        <v>3.9</v>
      </c>
      <c r="Q17" s="64"/>
      <c r="R17" s="64"/>
      <c r="S17" s="64">
        <v>2.2799999999999998</v>
      </c>
      <c r="T17" s="64"/>
      <c r="U17" s="64"/>
      <c r="V17" s="64">
        <v>15.3</v>
      </c>
      <c r="W17" s="64"/>
      <c r="X17" s="64"/>
      <c r="Y17" s="64">
        <v>14.05</v>
      </c>
      <c r="Z17" s="64"/>
      <c r="AA17" s="64"/>
      <c r="AB17" s="64">
        <v>3.6</v>
      </c>
      <c r="AC17" s="64"/>
      <c r="AD17" s="64"/>
      <c r="AE17" s="63">
        <v>6.16</v>
      </c>
      <c r="AF17" s="64"/>
      <c r="AG17" s="64"/>
      <c r="AH17" s="64">
        <v>40</v>
      </c>
      <c r="AI17" s="64"/>
      <c r="AJ17" s="46"/>
      <c r="AK17" s="46">
        <v>45.5</v>
      </c>
      <c r="AL17" s="46"/>
      <c r="AM17" s="46"/>
      <c r="AN17" s="46" t="s">
        <v>288</v>
      </c>
      <c r="AO17" s="46"/>
      <c r="AP17" s="46"/>
      <c r="AQ17" s="46" t="s">
        <v>331</v>
      </c>
      <c r="AR17" s="46"/>
    </row>
    <row r="18" spans="1:44" ht="30" x14ac:dyDescent="0.25">
      <c r="A18" s="43">
        <f t="shared" si="32"/>
        <v>7</v>
      </c>
      <c r="B18" s="184" t="s">
        <v>185</v>
      </c>
      <c r="C18" s="80">
        <v>12.58</v>
      </c>
      <c r="D18" s="80">
        <v>9.9</v>
      </c>
      <c r="E18" s="80"/>
      <c r="F18" s="80">
        <v>13.03</v>
      </c>
      <c r="G18" s="80">
        <v>13.46</v>
      </c>
      <c r="H18" s="80"/>
      <c r="I18" s="80">
        <v>6.4</v>
      </c>
      <c r="J18" s="80">
        <v>13.9</v>
      </c>
      <c r="K18" s="80"/>
      <c r="L18" s="80">
        <v>8.6999999999999993</v>
      </c>
      <c r="M18" s="200">
        <v>17.29</v>
      </c>
      <c r="N18" s="64"/>
      <c r="O18" s="64">
        <v>1.96</v>
      </c>
      <c r="P18" s="64">
        <v>0.9</v>
      </c>
      <c r="Q18" s="64"/>
      <c r="R18" s="201">
        <v>1.49</v>
      </c>
      <c r="S18" s="201">
        <v>0.77</v>
      </c>
      <c r="T18" s="64"/>
      <c r="U18" s="64">
        <v>8.18</v>
      </c>
      <c r="V18" s="64">
        <v>8.2899999999999991</v>
      </c>
      <c r="W18" s="64"/>
      <c r="X18" s="64"/>
      <c r="Y18" s="64">
        <v>8.42</v>
      </c>
      <c r="Z18" s="64"/>
      <c r="AA18" s="64"/>
      <c r="AB18" s="64">
        <v>8.34</v>
      </c>
      <c r="AC18" s="64"/>
      <c r="AD18" s="64">
        <v>5.53</v>
      </c>
      <c r="AE18" s="201">
        <v>10.82</v>
      </c>
      <c r="AF18" s="64"/>
      <c r="AG18" s="64">
        <v>51.65</v>
      </c>
      <c r="AH18" s="64">
        <v>20</v>
      </c>
      <c r="AI18" s="64"/>
      <c r="AJ18" s="46">
        <v>52.25</v>
      </c>
      <c r="AK18" s="46">
        <v>32.76</v>
      </c>
      <c r="AL18" s="46"/>
      <c r="AM18" s="46" t="s">
        <v>245</v>
      </c>
      <c r="AN18" s="46" t="s">
        <v>238</v>
      </c>
      <c r="AO18" s="46"/>
      <c r="AP18" s="46" t="s">
        <v>246</v>
      </c>
      <c r="AQ18" s="46" t="s">
        <v>247</v>
      </c>
      <c r="AR18" s="145"/>
    </row>
    <row r="19" spans="1:44" ht="30" x14ac:dyDescent="0.25">
      <c r="A19" s="43">
        <f t="shared" si="32"/>
        <v>8</v>
      </c>
      <c r="B19" s="184" t="s">
        <v>186</v>
      </c>
      <c r="C19" s="80">
        <v>10.3</v>
      </c>
      <c r="D19" s="80">
        <v>8.5</v>
      </c>
      <c r="E19" s="80"/>
      <c r="F19" s="80">
        <v>10.9</v>
      </c>
      <c r="G19" s="80">
        <v>11.8</v>
      </c>
      <c r="H19" s="80"/>
      <c r="I19" s="80">
        <v>6</v>
      </c>
      <c r="J19" s="80">
        <v>3.2</v>
      </c>
      <c r="K19" s="80"/>
      <c r="L19" s="80">
        <v>6.25</v>
      </c>
      <c r="M19" s="80">
        <v>3.9</v>
      </c>
      <c r="N19" s="64"/>
      <c r="O19" s="64">
        <v>1.7</v>
      </c>
      <c r="P19" s="64">
        <v>2.6</v>
      </c>
      <c r="Q19" s="64"/>
      <c r="R19" s="64">
        <v>2.0299999999999998</v>
      </c>
      <c r="S19" s="64">
        <v>3.05</v>
      </c>
      <c r="T19" s="64"/>
      <c r="U19" s="64">
        <v>9</v>
      </c>
      <c r="V19" s="64">
        <v>7.7</v>
      </c>
      <c r="W19" s="64"/>
      <c r="X19" s="64">
        <v>9</v>
      </c>
      <c r="Y19" s="64">
        <v>10.5</v>
      </c>
      <c r="Z19" s="64"/>
      <c r="AA19" s="64">
        <v>5.28</v>
      </c>
      <c r="AB19" s="64">
        <v>2.9</v>
      </c>
      <c r="AC19" s="64"/>
      <c r="AD19" s="64">
        <v>4.4000000000000004</v>
      </c>
      <c r="AE19" s="64">
        <v>3.5</v>
      </c>
      <c r="AF19" s="64"/>
      <c r="AG19" s="64">
        <v>76.099999999999994</v>
      </c>
      <c r="AH19" s="64">
        <v>75.23</v>
      </c>
      <c r="AI19" s="64"/>
      <c r="AJ19" s="46">
        <v>70.400000000000006</v>
      </c>
      <c r="AK19" s="46">
        <v>71.099999999999994</v>
      </c>
      <c r="AL19" s="46"/>
      <c r="AM19" s="46">
        <v>3.1</v>
      </c>
      <c r="AN19" s="46">
        <v>2.2999999999999998</v>
      </c>
      <c r="AO19" s="46"/>
      <c r="AP19" s="46">
        <v>3.2</v>
      </c>
      <c r="AQ19" s="46">
        <v>2.7</v>
      </c>
      <c r="AR19" s="145"/>
    </row>
    <row r="20" spans="1:44" ht="30" x14ac:dyDescent="0.25">
      <c r="A20" s="43">
        <f t="shared" si="32"/>
        <v>9</v>
      </c>
      <c r="B20" s="184" t="s">
        <v>187</v>
      </c>
      <c r="C20" s="80">
        <v>10</v>
      </c>
      <c r="D20" s="80">
        <v>10</v>
      </c>
      <c r="E20" s="80"/>
      <c r="F20" s="80">
        <v>11</v>
      </c>
      <c r="G20" s="80">
        <v>10</v>
      </c>
      <c r="H20" s="80"/>
      <c r="I20" s="80">
        <v>3.5</v>
      </c>
      <c r="J20" s="80">
        <v>3</v>
      </c>
      <c r="K20" s="80"/>
      <c r="L20" s="80">
        <v>3.9</v>
      </c>
      <c r="M20" s="80">
        <v>3.5</v>
      </c>
      <c r="N20" s="64"/>
      <c r="O20" s="64">
        <v>3.7</v>
      </c>
      <c r="P20" s="64">
        <v>3.7</v>
      </c>
      <c r="Q20" s="64"/>
      <c r="R20" s="205">
        <v>3</v>
      </c>
      <c r="S20" s="205">
        <v>3.5</v>
      </c>
      <c r="T20" s="64"/>
      <c r="U20" s="64">
        <v>11</v>
      </c>
      <c r="V20" s="64">
        <v>10.5</v>
      </c>
      <c r="W20" s="64"/>
      <c r="X20" s="64">
        <v>11</v>
      </c>
      <c r="Y20" s="64">
        <v>10.5</v>
      </c>
      <c r="Z20" s="64"/>
      <c r="AA20" s="64">
        <v>3.8</v>
      </c>
      <c r="AB20" s="64">
        <v>3.6</v>
      </c>
      <c r="AC20" s="64"/>
      <c r="AD20" s="205">
        <v>4.3</v>
      </c>
      <c r="AE20" s="205">
        <v>4.53</v>
      </c>
      <c r="AF20" s="64"/>
      <c r="AG20" s="64">
        <v>43.7</v>
      </c>
      <c r="AH20" s="64">
        <v>61.8</v>
      </c>
      <c r="AI20" s="64"/>
      <c r="AJ20" s="156">
        <v>62.3</v>
      </c>
      <c r="AK20" s="156">
        <v>63.8</v>
      </c>
      <c r="AL20" s="46"/>
      <c r="AM20" s="46" t="s">
        <v>253</v>
      </c>
      <c r="AN20" s="46" t="s">
        <v>254</v>
      </c>
      <c r="AO20" s="46"/>
      <c r="AP20" s="46" t="s">
        <v>255</v>
      </c>
      <c r="AQ20" s="46" t="s">
        <v>239</v>
      </c>
      <c r="AR20" s="145"/>
    </row>
    <row r="21" spans="1:44" ht="30" x14ac:dyDescent="0.25">
      <c r="A21" s="43">
        <f t="shared" si="32"/>
        <v>10</v>
      </c>
      <c r="B21" s="184" t="s">
        <v>188</v>
      </c>
      <c r="C21" s="80">
        <v>10.14</v>
      </c>
      <c r="D21" s="80">
        <v>11.2</v>
      </c>
      <c r="E21" s="80"/>
      <c r="F21" s="80">
        <v>11.31</v>
      </c>
      <c r="G21" s="80">
        <v>12.43</v>
      </c>
      <c r="H21" s="80"/>
      <c r="I21" s="80">
        <v>4.9000000000000004</v>
      </c>
      <c r="J21" s="80">
        <v>6.6</v>
      </c>
      <c r="K21" s="80"/>
      <c r="L21" s="80">
        <v>5.75</v>
      </c>
      <c r="M21" s="80">
        <v>7.31</v>
      </c>
      <c r="N21" s="64"/>
      <c r="O21" s="64">
        <v>2</v>
      </c>
      <c r="P21" s="64">
        <v>1.7</v>
      </c>
      <c r="Q21" s="64"/>
      <c r="R21" s="64">
        <v>1.96</v>
      </c>
      <c r="S21" s="64">
        <v>1.7</v>
      </c>
      <c r="T21" s="64"/>
      <c r="U21" s="64">
        <v>13.1</v>
      </c>
      <c r="V21" s="64">
        <v>10.199999999999999</v>
      </c>
      <c r="W21" s="64"/>
      <c r="X21" s="133">
        <v>12.01</v>
      </c>
      <c r="Y21" s="64">
        <v>12.95</v>
      </c>
      <c r="Z21" s="64"/>
      <c r="AA21" s="64">
        <v>6.3</v>
      </c>
      <c r="AB21" s="64">
        <v>6</v>
      </c>
      <c r="AC21" s="64"/>
      <c r="AD21" s="64">
        <v>4.87</v>
      </c>
      <c r="AE21" s="64">
        <v>7.61</v>
      </c>
      <c r="AF21" s="64"/>
      <c r="AG21" s="64">
        <v>55.8</v>
      </c>
      <c r="AH21" s="64">
        <v>42.2</v>
      </c>
      <c r="AI21" s="64"/>
      <c r="AJ21" s="46">
        <v>54.76</v>
      </c>
      <c r="AK21" s="46">
        <v>47.77</v>
      </c>
      <c r="AL21" s="46"/>
      <c r="AM21" s="46" t="s">
        <v>240</v>
      </c>
      <c r="AN21" s="46" t="s">
        <v>241</v>
      </c>
      <c r="AO21" s="46"/>
      <c r="AP21" s="46" t="s">
        <v>242</v>
      </c>
      <c r="AQ21" s="46" t="s">
        <v>243</v>
      </c>
      <c r="AR21" s="46"/>
    </row>
    <row r="22" spans="1:44" ht="30" x14ac:dyDescent="0.25">
      <c r="A22" s="43">
        <f t="shared" si="32"/>
        <v>11</v>
      </c>
      <c r="B22" s="184" t="s">
        <v>189</v>
      </c>
      <c r="C22" s="80">
        <v>10.6</v>
      </c>
      <c r="D22" s="80">
        <v>10.7</v>
      </c>
      <c r="E22" s="80"/>
      <c r="F22" s="80">
        <v>11</v>
      </c>
      <c r="G22" s="80">
        <v>11.46</v>
      </c>
      <c r="H22" s="80"/>
      <c r="I22" s="80">
        <v>6.7</v>
      </c>
      <c r="J22" s="80">
        <v>9.8000000000000007</v>
      </c>
      <c r="K22" s="80"/>
      <c r="L22" s="80">
        <v>5.0999999999999996</v>
      </c>
      <c r="M22" s="80">
        <v>11.9</v>
      </c>
      <c r="N22" s="64"/>
      <c r="O22" s="64">
        <v>1.6</v>
      </c>
      <c r="P22" s="64">
        <v>1</v>
      </c>
      <c r="Q22" s="64"/>
      <c r="R22" s="64">
        <v>2.14</v>
      </c>
      <c r="S22" s="64">
        <v>1.45</v>
      </c>
      <c r="T22" s="64"/>
      <c r="U22" s="64">
        <v>11.2</v>
      </c>
      <c r="V22" s="64">
        <v>7.9</v>
      </c>
      <c r="W22" s="64"/>
      <c r="X22" s="64"/>
      <c r="Y22" s="64">
        <v>10.95</v>
      </c>
      <c r="Z22" s="64"/>
      <c r="AA22" s="64">
        <v>6.7</v>
      </c>
      <c r="AB22" s="64">
        <v>7.7</v>
      </c>
      <c r="AC22" s="64"/>
      <c r="AD22" s="64">
        <v>5.65</v>
      </c>
      <c r="AE22" s="64">
        <v>8.1199999999999992</v>
      </c>
      <c r="AF22" s="64"/>
      <c r="AG22" s="64">
        <v>52.4</v>
      </c>
      <c r="AH22" s="64">
        <v>18.600000000000001</v>
      </c>
      <c r="AI22" s="64"/>
      <c r="AJ22" s="46">
        <v>74.53</v>
      </c>
      <c r="AK22" s="46">
        <v>25.6</v>
      </c>
      <c r="AL22" s="46"/>
      <c r="AM22" s="46" t="s">
        <v>280</v>
      </c>
      <c r="AN22" s="46" t="s">
        <v>281</v>
      </c>
      <c r="AO22" s="46"/>
      <c r="AP22" s="46" t="s">
        <v>282</v>
      </c>
      <c r="AQ22" s="46" t="s">
        <v>283</v>
      </c>
      <c r="AR22" s="46"/>
    </row>
    <row r="23" spans="1:44" ht="30" x14ac:dyDescent="0.25">
      <c r="A23" s="43">
        <f t="shared" si="32"/>
        <v>12</v>
      </c>
      <c r="B23" s="184" t="s">
        <v>190</v>
      </c>
      <c r="C23" s="165">
        <v>10.8</v>
      </c>
      <c r="D23" s="165">
        <v>8.1999999999999993</v>
      </c>
      <c r="E23" s="165">
        <v>8.3000000000000007</v>
      </c>
      <c r="F23" s="165">
        <v>11.6</v>
      </c>
      <c r="G23" s="206">
        <v>10.6</v>
      </c>
      <c r="H23" s="167"/>
      <c r="I23" s="165">
        <v>3.1</v>
      </c>
      <c r="J23" s="165">
        <v>4.0999999999999996</v>
      </c>
      <c r="K23" s="165">
        <v>4.7</v>
      </c>
      <c r="L23" s="165">
        <v>3.8</v>
      </c>
      <c r="M23" s="165">
        <v>4.5</v>
      </c>
      <c r="N23" s="169"/>
      <c r="O23" s="168">
        <v>2.9</v>
      </c>
      <c r="P23" s="168">
        <v>2.8</v>
      </c>
      <c r="Q23" s="168">
        <v>1.8</v>
      </c>
      <c r="R23" s="168">
        <v>2.9</v>
      </c>
      <c r="S23" s="168">
        <v>2.5</v>
      </c>
      <c r="T23" s="169"/>
      <c r="U23" s="168">
        <v>8.4</v>
      </c>
      <c r="V23" s="168">
        <v>8.4</v>
      </c>
      <c r="W23" s="168">
        <v>6.6</v>
      </c>
      <c r="X23" s="133">
        <v>10.7</v>
      </c>
      <c r="Y23" s="133">
        <v>8.4</v>
      </c>
      <c r="Z23" s="133"/>
      <c r="AA23" s="145"/>
      <c r="AB23" s="168">
        <v>2.9</v>
      </c>
      <c r="AC23" s="168">
        <v>3.6</v>
      </c>
      <c r="AD23" s="168">
        <v>3.6</v>
      </c>
      <c r="AE23" s="168">
        <v>3.6</v>
      </c>
      <c r="AF23" s="169"/>
      <c r="AG23" s="168">
        <v>60.6</v>
      </c>
      <c r="AH23" s="168">
        <v>56.06</v>
      </c>
      <c r="AI23" s="168">
        <v>58.2</v>
      </c>
      <c r="AJ23" s="168">
        <v>63.4</v>
      </c>
      <c r="AK23" s="168">
        <v>58</v>
      </c>
      <c r="AL23" s="169"/>
      <c r="AM23" s="169" t="s">
        <v>257</v>
      </c>
      <c r="AN23" s="169" t="s">
        <v>258</v>
      </c>
      <c r="AO23" s="169" t="s">
        <v>259</v>
      </c>
      <c r="AP23" s="169" t="s">
        <v>260</v>
      </c>
      <c r="AQ23" s="169" t="s">
        <v>259</v>
      </c>
      <c r="AR23" s="145"/>
    </row>
    <row r="24" spans="1:44" ht="30" x14ac:dyDescent="0.25">
      <c r="A24" s="43">
        <f t="shared" si="32"/>
        <v>13</v>
      </c>
      <c r="B24" s="184" t="s">
        <v>191</v>
      </c>
      <c r="C24" s="80"/>
      <c r="D24" s="80">
        <v>11</v>
      </c>
      <c r="E24" s="80">
        <v>11.7</v>
      </c>
      <c r="F24" s="80"/>
      <c r="G24" s="80">
        <v>11</v>
      </c>
      <c r="H24" s="80">
        <v>11.5</v>
      </c>
      <c r="I24" s="80"/>
      <c r="J24" s="80">
        <v>2.8</v>
      </c>
      <c r="K24" s="80">
        <v>2.4</v>
      </c>
      <c r="L24" s="80"/>
      <c r="M24" s="80">
        <v>2.8</v>
      </c>
      <c r="N24" s="64">
        <v>3.2</v>
      </c>
      <c r="O24" s="64"/>
      <c r="P24" s="64">
        <v>2.1</v>
      </c>
      <c r="Q24" s="64">
        <v>2.7</v>
      </c>
      <c r="R24" s="64"/>
      <c r="S24" s="64">
        <v>2.7</v>
      </c>
      <c r="T24" s="64">
        <v>4</v>
      </c>
      <c r="U24" s="64"/>
      <c r="V24" s="64">
        <v>11.3</v>
      </c>
      <c r="W24" s="64">
        <v>10.5</v>
      </c>
      <c r="X24" s="64"/>
      <c r="Y24" s="64">
        <v>10</v>
      </c>
      <c r="Z24" s="64">
        <v>8</v>
      </c>
      <c r="AA24" s="64"/>
      <c r="AB24" s="64">
        <v>2.8</v>
      </c>
      <c r="AC24" s="64">
        <v>2.4</v>
      </c>
      <c r="AD24" s="64"/>
      <c r="AE24" s="64">
        <v>3.7</v>
      </c>
      <c r="AF24" s="64">
        <v>2</v>
      </c>
      <c r="AG24" s="64"/>
      <c r="AH24" s="64">
        <v>49.5</v>
      </c>
      <c r="AI24" s="64">
        <v>39.200000000000003</v>
      </c>
      <c r="AJ24" s="46"/>
      <c r="AK24" s="46">
        <v>54</v>
      </c>
      <c r="AL24" s="46">
        <v>59</v>
      </c>
      <c r="AM24" s="46"/>
      <c r="AN24" s="203">
        <v>4</v>
      </c>
      <c r="AO24" s="46" t="s">
        <v>251</v>
      </c>
      <c r="AP24" s="46"/>
      <c r="AQ24" s="46" t="s">
        <v>251</v>
      </c>
      <c r="AR24" s="169" t="s">
        <v>252</v>
      </c>
    </row>
    <row r="25" spans="1:44" x14ac:dyDescent="0.25">
      <c r="A25" s="138"/>
      <c r="B25" s="134" t="s">
        <v>192</v>
      </c>
      <c r="C25" s="166">
        <f>AVERAGE(C12:C24)</f>
        <v>11.423999999999998</v>
      </c>
      <c r="D25" s="166">
        <f t="shared" ref="D25:AR25" si="33">AVERAGE(D12:D24)</f>
        <v>10.718333333333334</v>
      </c>
      <c r="E25" s="166">
        <f t="shared" si="33"/>
        <v>10</v>
      </c>
      <c r="F25" s="166">
        <f t="shared" si="33"/>
        <v>12.379999999999999</v>
      </c>
      <c r="G25" s="166">
        <f t="shared" si="33"/>
        <v>11.593333333333334</v>
      </c>
      <c r="H25" s="166">
        <f t="shared" si="33"/>
        <v>11.5</v>
      </c>
      <c r="I25" s="166">
        <f t="shared" si="33"/>
        <v>5.3849999999999998</v>
      </c>
      <c r="J25" s="166">
        <f t="shared" si="33"/>
        <v>6.1016666666666666</v>
      </c>
      <c r="K25" s="166">
        <f t="shared" si="33"/>
        <v>3.55</v>
      </c>
      <c r="L25" s="166">
        <f t="shared" si="33"/>
        <v>5.8739999999999997</v>
      </c>
      <c r="M25" s="166">
        <f t="shared" si="33"/>
        <v>6.7266666666666666</v>
      </c>
      <c r="N25" s="166">
        <f t="shared" si="33"/>
        <v>3.2</v>
      </c>
      <c r="O25" s="166">
        <f t="shared" si="33"/>
        <v>2.3180000000000001</v>
      </c>
      <c r="P25" s="166">
        <f t="shared" si="33"/>
        <v>2.2708333333333335</v>
      </c>
      <c r="Q25" s="166">
        <f t="shared" si="33"/>
        <v>2.25</v>
      </c>
      <c r="R25" s="166">
        <f t="shared" si="33"/>
        <v>2.323</v>
      </c>
      <c r="S25" s="166">
        <f t="shared" si="33"/>
        <v>2.1841666666666666</v>
      </c>
      <c r="T25" s="166">
        <f t="shared" si="33"/>
        <v>4</v>
      </c>
      <c r="U25" s="166">
        <f t="shared" si="33"/>
        <v>9.5760000000000005</v>
      </c>
      <c r="V25" s="166">
        <f t="shared" si="33"/>
        <v>9.5300000000000011</v>
      </c>
      <c r="W25" s="166">
        <f t="shared" si="33"/>
        <v>8.5500000000000007</v>
      </c>
      <c r="X25" s="166">
        <f t="shared" si="33"/>
        <v>10.842857142857143</v>
      </c>
      <c r="Y25" s="166">
        <f t="shared" si="33"/>
        <v>10.501538461538463</v>
      </c>
      <c r="Z25" s="166">
        <f t="shared" si="33"/>
        <v>8</v>
      </c>
      <c r="AA25" s="166">
        <f t="shared" si="33"/>
        <v>4.6685714285714299</v>
      </c>
      <c r="AB25" s="166">
        <f t="shared" si="33"/>
        <v>4.6524999999999999</v>
      </c>
      <c r="AC25" s="166">
        <f t="shared" si="33"/>
        <v>3</v>
      </c>
      <c r="AD25" s="166">
        <f t="shared" si="33"/>
        <v>4.641</v>
      </c>
      <c r="AE25" s="166">
        <f t="shared" si="33"/>
        <v>5.7725</v>
      </c>
      <c r="AF25" s="166">
        <f t="shared" si="33"/>
        <v>2</v>
      </c>
      <c r="AG25" s="166">
        <f t="shared" si="33"/>
        <v>51.814999999999998</v>
      </c>
      <c r="AH25" s="166">
        <f t="shared" si="33"/>
        <v>47.841666666666669</v>
      </c>
      <c r="AI25" s="166">
        <f t="shared" si="33"/>
        <v>48.7</v>
      </c>
      <c r="AJ25" s="166">
        <f t="shared" si="33"/>
        <v>54.722999999999999</v>
      </c>
      <c r="AK25" s="166">
        <f t="shared" si="33"/>
        <v>50.925833333333323</v>
      </c>
      <c r="AL25" s="166">
        <f t="shared" si="33"/>
        <v>59</v>
      </c>
      <c r="AM25" s="166">
        <f t="shared" si="33"/>
        <v>5.2266666666666666</v>
      </c>
      <c r="AN25" s="166">
        <f t="shared" si="33"/>
        <v>4.84</v>
      </c>
      <c r="AO25" s="166" t="e">
        <f t="shared" si="33"/>
        <v>#DIV/0!</v>
      </c>
      <c r="AP25" s="166">
        <f t="shared" si="33"/>
        <v>6.9833333333333334</v>
      </c>
      <c r="AQ25" s="166">
        <f t="shared" si="33"/>
        <v>5.2866666666666662</v>
      </c>
      <c r="AR25" s="166" t="e">
        <f t="shared" si="33"/>
        <v>#DIV/0!</v>
      </c>
    </row>
    <row r="26" spans="1:44" x14ac:dyDescent="0.25">
      <c r="A26" s="43">
        <v>1</v>
      </c>
      <c r="B26" s="185" t="s">
        <v>193</v>
      </c>
      <c r="C26" s="80"/>
      <c r="D26" s="80"/>
      <c r="E26" s="80">
        <v>2.5</v>
      </c>
      <c r="F26" s="80"/>
      <c r="G26" s="80"/>
      <c r="H26" s="80">
        <v>4.4000000000000004</v>
      </c>
      <c r="I26" s="80"/>
      <c r="J26" s="80"/>
      <c r="K26" s="80">
        <v>4</v>
      </c>
      <c r="L26" s="80"/>
      <c r="M26" s="80"/>
      <c r="N26" s="64">
        <v>4.5999999999999996</v>
      </c>
      <c r="O26" s="64"/>
      <c r="P26" s="64"/>
      <c r="Q26" s="64">
        <v>0.6</v>
      </c>
      <c r="R26" s="64"/>
      <c r="S26" s="64"/>
      <c r="T26" s="64">
        <v>0.9</v>
      </c>
      <c r="U26" s="64"/>
      <c r="V26" s="64"/>
      <c r="W26" s="64">
        <v>1.4</v>
      </c>
      <c r="X26" s="64"/>
      <c r="Y26" s="64"/>
      <c r="Z26" s="64">
        <v>3.3</v>
      </c>
      <c r="AA26" s="64"/>
      <c r="AB26" s="64"/>
      <c r="AC26" s="64">
        <v>2.5</v>
      </c>
      <c r="AD26" s="64"/>
      <c r="AE26" s="64"/>
      <c r="AF26" s="64">
        <v>4.5999999999999996</v>
      </c>
      <c r="AG26" s="64"/>
      <c r="AH26" s="64"/>
      <c r="AI26" s="64">
        <v>59</v>
      </c>
      <c r="AJ26" s="46"/>
      <c r="AK26" s="46"/>
      <c r="AL26" s="46">
        <v>44</v>
      </c>
      <c r="AM26" s="46"/>
      <c r="AN26" s="46"/>
      <c r="AO26" s="169" t="s">
        <v>284</v>
      </c>
      <c r="AP26" s="169"/>
      <c r="AQ26" s="169"/>
      <c r="AR26" s="169" t="s">
        <v>285</v>
      </c>
    </row>
    <row r="27" spans="1:44" x14ac:dyDescent="0.25">
      <c r="A27" s="43">
        <f>A26+1</f>
        <v>2</v>
      </c>
      <c r="B27" s="184" t="s">
        <v>194</v>
      </c>
      <c r="C27" s="80"/>
      <c r="D27" s="80"/>
      <c r="E27" s="80">
        <v>8.6999999999999993</v>
      </c>
      <c r="F27" s="80"/>
      <c r="G27" s="80"/>
      <c r="H27" s="80">
        <v>9.8000000000000007</v>
      </c>
      <c r="I27" s="80"/>
      <c r="J27" s="80"/>
      <c r="K27" s="80">
        <v>5.62</v>
      </c>
      <c r="L27" s="80"/>
      <c r="M27" s="80"/>
      <c r="N27" s="64">
        <v>4.8</v>
      </c>
      <c r="O27" s="64"/>
      <c r="P27" s="64"/>
      <c r="Q27" s="64">
        <v>1.8</v>
      </c>
      <c r="R27" s="64"/>
      <c r="S27" s="64"/>
      <c r="T27" s="64">
        <v>2.04</v>
      </c>
      <c r="U27" s="64"/>
      <c r="V27" s="64"/>
      <c r="W27" s="64">
        <v>4.3</v>
      </c>
      <c r="X27" s="64"/>
      <c r="Y27" s="64"/>
      <c r="Z27" s="64">
        <v>4.3899999999999997</v>
      </c>
      <c r="AA27" s="64"/>
      <c r="AB27" s="64"/>
      <c r="AC27" s="64">
        <v>2.35</v>
      </c>
      <c r="AD27" s="64"/>
      <c r="AE27" s="64"/>
      <c r="AF27" s="64">
        <v>2.15</v>
      </c>
      <c r="AG27" s="64"/>
      <c r="AH27" s="64"/>
      <c r="AI27" s="64">
        <v>24.23</v>
      </c>
      <c r="AJ27" s="46"/>
      <c r="AK27" s="46"/>
      <c r="AL27" s="46">
        <v>36.06</v>
      </c>
      <c r="AM27" s="145"/>
      <c r="AN27" s="145"/>
      <c r="AO27" s="145"/>
      <c r="AP27" s="145"/>
      <c r="AQ27" s="145"/>
      <c r="AR27" s="145"/>
    </row>
    <row r="28" spans="1:44" x14ac:dyDescent="0.25">
      <c r="A28" s="43">
        <f t="shared" ref="A28:A57" si="34">A27+1</f>
        <v>3</v>
      </c>
      <c r="B28" s="185" t="s">
        <v>195</v>
      </c>
      <c r="C28" s="80">
        <v>9.33</v>
      </c>
      <c r="D28" s="80">
        <v>9.33</v>
      </c>
      <c r="E28" s="80"/>
      <c r="F28" s="80">
        <v>11</v>
      </c>
      <c r="G28" s="80">
        <v>10.1</v>
      </c>
      <c r="H28" s="80"/>
      <c r="I28" s="80">
        <v>19.8</v>
      </c>
      <c r="J28" s="80">
        <v>9.6</v>
      </c>
      <c r="K28" s="80"/>
      <c r="L28" s="80">
        <v>13.3</v>
      </c>
      <c r="M28" s="80">
        <v>6.84</v>
      </c>
      <c r="N28" s="64"/>
      <c r="O28" s="64">
        <v>1</v>
      </c>
      <c r="P28" s="64">
        <v>2</v>
      </c>
      <c r="Q28" s="64"/>
      <c r="R28" s="64">
        <v>0.82</v>
      </c>
      <c r="S28" s="64">
        <v>1.47</v>
      </c>
      <c r="T28" s="64"/>
      <c r="U28" s="64">
        <v>6</v>
      </c>
      <c r="V28" s="64">
        <v>7</v>
      </c>
      <c r="W28" s="64"/>
      <c r="X28" s="64">
        <v>6</v>
      </c>
      <c r="Y28" s="64">
        <v>7</v>
      </c>
      <c r="Z28" s="64"/>
      <c r="AA28" s="64">
        <v>5.6</v>
      </c>
      <c r="AB28" s="64">
        <v>2.67</v>
      </c>
      <c r="AC28" s="64"/>
      <c r="AD28" s="64">
        <v>4.54</v>
      </c>
      <c r="AE28" s="64">
        <v>2.2999999999999998</v>
      </c>
      <c r="AF28" s="64"/>
      <c r="AG28" s="64">
        <v>15.92</v>
      </c>
      <c r="AH28" s="64">
        <v>17.649999999999999</v>
      </c>
      <c r="AI28" s="64"/>
      <c r="AJ28" s="46">
        <v>18.7</v>
      </c>
      <c r="AK28" s="46">
        <v>29.4</v>
      </c>
      <c r="AL28" s="46"/>
      <c r="AM28" s="46">
        <v>7.3</v>
      </c>
      <c r="AN28" s="46">
        <v>1.85</v>
      </c>
      <c r="AO28" s="46"/>
      <c r="AP28" s="46">
        <v>6</v>
      </c>
      <c r="AQ28" s="46">
        <v>3.4</v>
      </c>
      <c r="AR28" s="46"/>
    </row>
    <row r="29" spans="1:44" x14ac:dyDescent="0.25">
      <c r="A29" s="43">
        <f t="shared" si="34"/>
        <v>4</v>
      </c>
      <c r="B29" s="185" t="s">
        <v>196</v>
      </c>
      <c r="C29" s="80"/>
      <c r="D29" s="80"/>
      <c r="E29" s="80">
        <v>12.5</v>
      </c>
      <c r="F29" s="80">
        <v>12.1</v>
      </c>
      <c r="G29" s="80"/>
      <c r="H29" s="80">
        <v>14.6</v>
      </c>
      <c r="I29" s="80"/>
      <c r="J29" s="80"/>
      <c r="K29" s="80">
        <v>8.4</v>
      </c>
      <c r="L29" s="80">
        <v>10</v>
      </c>
      <c r="M29" s="80"/>
      <c r="N29" s="64">
        <v>6.3</v>
      </c>
      <c r="O29" s="64"/>
      <c r="P29" s="64"/>
      <c r="Q29" s="64">
        <v>1.6</v>
      </c>
      <c r="R29" s="64">
        <v>0.7</v>
      </c>
      <c r="S29" s="64"/>
      <c r="T29" s="64">
        <v>1.6</v>
      </c>
      <c r="U29" s="64"/>
      <c r="V29" s="64"/>
      <c r="W29" s="64">
        <v>4.9000000000000004</v>
      </c>
      <c r="X29" s="64">
        <v>8.4</v>
      </c>
      <c r="Y29" s="64"/>
      <c r="Z29" s="64">
        <v>6.8</v>
      </c>
      <c r="AA29" s="64"/>
      <c r="AB29" s="64"/>
      <c r="AC29" s="64">
        <v>3.1</v>
      </c>
      <c r="AD29" s="64">
        <v>6</v>
      </c>
      <c r="AE29" s="64"/>
      <c r="AF29" s="64">
        <v>4.2</v>
      </c>
      <c r="AG29" s="64"/>
      <c r="AH29" s="64"/>
      <c r="AI29" s="64">
        <v>28.8</v>
      </c>
      <c r="AJ29" s="46">
        <v>39.799999999999997</v>
      </c>
      <c r="AK29" s="46"/>
      <c r="AL29" s="46">
        <v>29.4</v>
      </c>
      <c r="AM29" s="46"/>
      <c r="AN29" s="46"/>
      <c r="AO29" s="46">
        <v>3.36</v>
      </c>
      <c r="AP29" s="46">
        <v>1.5</v>
      </c>
      <c r="AQ29" s="46"/>
      <c r="AR29" s="46">
        <v>3.8</v>
      </c>
    </row>
    <row r="30" spans="1:44" x14ac:dyDescent="0.25">
      <c r="A30" s="43">
        <f t="shared" si="34"/>
        <v>5</v>
      </c>
      <c r="B30" s="185" t="s">
        <v>197</v>
      </c>
      <c r="C30" s="80">
        <v>12.5</v>
      </c>
      <c r="D30" s="80">
        <v>8.6999999999999993</v>
      </c>
      <c r="E30" s="80">
        <v>7.3</v>
      </c>
      <c r="F30" s="80">
        <v>13.08</v>
      </c>
      <c r="G30" s="80">
        <v>9.6999999999999993</v>
      </c>
      <c r="H30" s="80">
        <v>8.49</v>
      </c>
      <c r="I30" s="80">
        <v>3.2</v>
      </c>
      <c r="J30" s="80">
        <v>5.2</v>
      </c>
      <c r="K30" s="80">
        <v>7.7</v>
      </c>
      <c r="L30" s="80">
        <v>3.89</v>
      </c>
      <c r="M30" s="80">
        <v>5.72</v>
      </c>
      <c r="N30" s="64">
        <v>7.1</v>
      </c>
      <c r="O30" s="64">
        <v>1.9</v>
      </c>
      <c r="P30" s="64">
        <v>2.1</v>
      </c>
      <c r="Q30" s="64">
        <v>1</v>
      </c>
      <c r="R30" s="64">
        <v>1.8</v>
      </c>
      <c r="S30" s="64">
        <v>2.1</v>
      </c>
      <c r="T30" s="64">
        <v>1.49</v>
      </c>
      <c r="U30" s="64">
        <v>7.5</v>
      </c>
      <c r="V30" s="64">
        <v>8.1</v>
      </c>
      <c r="W30" s="64">
        <v>7.2</v>
      </c>
      <c r="X30" s="64">
        <v>7.3</v>
      </c>
      <c r="Y30" s="64">
        <v>8.1999999999999993</v>
      </c>
      <c r="Z30" s="64">
        <v>6.9</v>
      </c>
      <c r="AA30" s="64">
        <v>2</v>
      </c>
      <c r="AB30" s="64">
        <v>2.5</v>
      </c>
      <c r="AC30" s="64">
        <v>3.2</v>
      </c>
      <c r="AD30" s="64">
        <v>4.3</v>
      </c>
      <c r="AE30" s="64">
        <v>3.8</v>
      </c>
      <c r="AF30" s="64">
        <v>4.88</v>
      </c>
      <c r="AG30" s="64">
        <v>55</v>
      </c>
      <c r="AH30" s="64">
        <v>54.9</v>
      </c>
      <c r="AI30" s="64">
        <v>57.4</v>
      </c>
      <c r="AJ30" s="46">
        <v>53.8</v>
      </c>
      <c r="AK30" s="46">
        <v>55.6</v>
      </c>
      <c r="AL30" s="46">
        <v>58.3</v>
      </c>
      <c r="AM30" s="46" t="s">
        <v>262</v>
      </c>
      <c r="AN30" s="46" t="s">
        <v>263</v>
      </c>
      <c r="AO30" s="46" t="s">
        <v>241</v>
      </c>
      <c r="AP30" s="46" t="s">
        <v>251</v>
      </c>
      <c r="AQ30" s="46" t="s">
        <v>231</v>
      </c>
      <c r="AR30" s="46" t="s">
        <v>264</v>
      </c>
    </row>
    <row r="31" spans="1:44" x14ac:dyDescent="0.25">
      <c r="A31" s="43">
        <f t="shared" si="34"/>
        <v>6</v>
      </c>
      <c r="B31" s="185" t="s">
        <v>198</v>
      </c>
      <c r="C31" s="80"/>
      <c r="D31" s="80"/>
      <c r="E31" s="80">
        <v>11.3</v>
      </c>
      <c r="F31" s="80"/>
      <c r="G31" s="80"/>
      <c r="H31" s="80">
        <v>12.6</v>
      </c>
      <c r="I31" s="80"/>
      <c r="J31" s="80"/>
      <c r="K31" s="80">
        <v>7.26</v>
      </c>
      <c r="L31" s="80"/>
      <c r="M31" s="80"/>
      <c r="N31" s="64">
        <v>8.1999999999999993</v>
      </c>
      <c r="O31" s="64"/>
      <c r="P31" s="64"/>
      <c r="Q31" s="64">
        <v>1.9</v>
      </c>
      <c r="R31" s="64"/>
      <c r="S31" s="64"/>
      <c r="T31" s="64">
        <v>1.5</v>
      </c>
      <c r="U31" s="64"/>
      <c r="V31" s="64"/>
      <c r="W31" s="64">
        <v>10.1</v>
      </c>
      <c r="X31" s="64"/>
      <c r="Y31" s="64"/>
      <c r="Z31" s="64">
        <v>8.6</v>
      </c>
      <c r="AA31" s="64"/>
      <c r="AB31" s="64"/>
      <c r="AC31" s="64">
        <v>4.8</v>
      </c>
      <c r="AD31" s="64"/>
      <c r="AE31" s="64"/>
      <c r="AF31" s="64">
        <v>4.7</v>
      </c>
      <c r="AG31" s="64"/>
      <c r="AH31" s="64"/>
      <c r="AI31" s="64">
        <v>31.8</v>
      </c>
      <c r="AJ31" s="46"/>
      <c r="AK31" s="46"/>
      <c r="AL31" s="46">
        <v>37</v>
      </c>
      <c r="AM31" s="46"/>
      <c r="AN31" s="46"/>
      <c r="AO31" s="46" t="s">
        <v>292</v>
      </c>
      <c r="AP31" s="46"/>
      <c r="AQ31" s="46"/>
      <c r="AR31" s="46" t="s">
        <v>293</v>
      </c>
    </row>
    <row r="32" spans="1:44" x14ac:dyDescent="0.25">
      <c r="A32" s="43">
        <f t="shared" si="34"/>
        <v>7</v>
      </c>
      <c r="B32" s="185" t="s">
        <v>199</v>
      </c>
      <c r="C32" s="80"/>
      <c r="D32" s="80"/>
      <c r="E32" s="80">
        <v>11.8</v>
      </c>
      <c r="F32" s="80"/>
      <c r="G32" s="80"/>
      <c r="H32" s="80">
        <v>11.4</v>
      </c>
      <c r="I32" s="80"/>
      <c r="J32" s="80"/>
      <c r="K32" s="80">
        <v>5.6</v>
      </c>
      <c r="L32" s="80"/>
      <c r="M32" s="80"/>
      <c r="N32" s="64">
        <v>5.4</v>
      </c>
      <c r="O32" s="64"/>
      <c r="P32" s="64"/>
      <c r="Q32" s="64">
        <v>2.8</v>
      </c>
      <c r="R32" s="64"/>
      <c r="S32" s="64"/>
      <c r="T32" s="64">
        <v>2.1</v>
      </c>
      <c r="U32" s="64"/>
      <c r="V32" s="64"/>
      <c r="W32" s="64">
        <v>4.7</v>
      </c>
      <c r="X32" s="64"/>
      <c r="Y32" s="64"/>
      <c r="Z32" s="64">
        <v>5.0999999999999996</v>
      </c>
      <c r="AA32" s="64"/>
      <c r="AB32" s="64"/>
      <c r="AC32" s="64">
        <v>2.2000000000000002</v>
      </c>
      <c r="AD32" s="64"/>
      <c r="AE32" s="64"/>
      <c r="AF32" s="64">
        <v>2.4</v>
      </c>
      <c r="AG32" s="64"/>
      <c r="AH32" s="64"/>
      <c r="AI32" s="64">
        <v>46</v>
      </c>
      <c r="AJ32" s="46"/>
      <c r="AK32" s="46"/>
      <c r="AL32" s="46">
        <v>59.8</v>
      </c>
      <c r="AM32" s="46"/>
      <c r="AN32" s="46"/>
      <c r="AO32" s="46" t="s">
        <v>296</v>
      </c>
      <c r="AP32" s="46"/>
      <c r="AQ32" s="46"/>
      <c r="AR32" s="46" t="s">
        <v>297</v>
      </c>
    </row>
    <row r="33" spans="1:44" x14ac:dyDescent="0.25">
      <c r="A33" s="43">
        <f t="shared" si="34"/>
        <v>8</v>
      </c>
      <c r="B33" s="185" t="s">
        <v>200</v>
      </c>
      <c r="C33" s="211">
        <v>17.97</v>
      </c>
      <c r="D33" s="211">
        <v>16.32</v>
      </c>
      <c r="E33" s="211">
        <v>5.2</v>
      </c>
      <c r="F33" s="80">
        <v>18.62</v>
      </c>
      <c r="G33" s="80">
        <v>14.37</v>
      </c>
      <c r="H33" s="80">
        <v>4.82</v>
      </c>
      <c r="I33" s="211">
        <v>8.1199999999999992</v>
      </c>
      <c r="J33" s="211">
        <v>9.0299999999999994</v>
      </c>
      <c r="K33" s="211">
        <v>7.6</v>
      </c>
      <c r="L33" s="80">
        <v>4.4000000000000004</v>
      </c>
      <c r="M33" s="80">
        <v>8.2899999999999991</v>
      </c>
      <c r="N33" s="64">
        <v>2.81</v>
      </c>
      <c r="O33" s="212">
        <v>2.21</v>
      </c>
      <c r="P33" s="212">
        <v>1.8</v>
      </c>
      <c r="Q33" s="212">
        <v>0.69</v>
      </c>
      <c r="R33" s="64">
        <v>2.5299999999999998</v>
      </c>
      <c r="S33" s="64">
        <v>1.64</v>
      </c>
      <c r="T33" s="64">
        <v>1.72</v>
      </c>
      <c r="U33" s="212">
        <v>2.21</v>
      </c>
      <c r="V33" s="212">
        <v>1.8</v>
      </c>
      <c r="W33" s="212">
        <v>0.69</v>
      </c>
      <c r="X33" s="64"/>
      <c r="Y33" s="64">
        <v>7.45</v>
      </c>
      <c r="Z33" s="64">
        <v>2.93</v>
      </c>
      <c r="AA33" s="64"/>
      <c r="AB33" s="64">
        <v>3.41</v>
      </c>
      <c r="AC33" s="64">
        <v>4.43</v>
      </c>
      <c r="AD33" s="64">
        <v>2.86</v>
      </c>
      <c r="AE33" s="64">
        <v>4.5599999999999996</v>
      </c>
      <c r="AF33" s="64">
        <v>1.71</v>
      </c>
      <c r="AG33" s="223">
        <v>52.06</v>
      </c>
      <c r="AH33" s="223">
        <v>43.6</v>
      </c>
      <c r="AI33" s="223">
        <v>25.7</v>
      </c>
      <c r="AJ33" s="46">
        <v>56.91</v>
      </c>
      <c r="AK33" s="46">
        <v>25.86</v>
      </c>
      <c r="AL33" s="46">
        <v>74.209999999999994</v>
      </c>
      <c r="AM33" s="137" t="s">
        <v>320</v>
      </c>
      <c r="AN33" s="137" t="s">
        <v>321</v>
      </c>
      <c r="AO33" s="137" t="s">
        <v>322</v>
      </c>
      <c r="AP33" s="46" t="s">
        <v>323</v>
      </c>
      <c r="AQ33" s="46" t="s">
        <v>324</v>
      </c>
      <c r="AR33" s="46" t="s">
        <v>325</v>
      </c>
    </row>
    <row r="34" spans="1:44" x14ac:dyDescent="0.25">
      <c r="A34" s="43">
        <f t="shared" si="34"/>
        <v>9</v>
      </c>
      <c r="B34" s="185" t="s">
        <v>201</v>
      </c>
      <c r="C34" s="80">
        <v>10.4</v>
      </c>
      <c r="D34" s="80">
        <v>7.4</v>
      </c>
      <c r="E34" s="80">
        <v>7.1</v>
      </c>
      <c r="F34" s="80">
        <v>8.6</v>
      </c>
      <c r="G34" s="80">
        <v>10.5</v>
      </c>
      <c r="H34" s="80">
        <v>7.2</v>
      </c>
      <c r="I34" s="80">
        <v>4.5</v>
      </c>
      <c r="J34" s="80">
        <v>3.9</v>
      </c>
      <c r="K34" s="80">
        <v>4.0999999999999996</v>
      </c>
      <c r="L34" s="80">
        <v>4.4000000000000004</v>
      </c>
      <c r="M34" s="80">
        <v>3.8</v>
      </c>
      <c r="N34" s="64">
        <v>4.0999999999999996</v>
      </c>
      <c r="O34" s="64">
        <v>2</v>
      </c>
      <c r="P34" s="64">
        <v>2.1</v>
      </c>
      <c r="Q34" s="64">
        <v>2.1</v>
      </c>
      <c r="R34" s="64">
        <v>1.9</v>
      </c>
      <c r="S34" s="64">
        <v>2.1</v>
      </c>
      <c r="T34" s="64">
        <v>2</v>
      </c>
      <c r="U34" s="64">
        <v>1.9</v>
      </c>
      <c r="V34" s="64">
        <v>8.3000000000000007</v>
      </c>
      <c r="W34" s="64">
        <v>7.2</v>
      </c>
      <c r="X34" s="64">
        <v>6.5</v>
      </c>
      <c r="Y34" s="64">
        <v>8.6</v>
      </c>
      <c r="Z34" s="64">
        <v>7.4</v>
      </c>
      <c r="AA34" s="64">
        <v>1.1000000000000001</v>
      </c>
      <c r="AB34" s="64">
        <v>2.5</v>
      </c>
      <c r="AC34" s="64">
        <v>2.6</v>
      </c>
      <c r="AD34" s="64">
        <v>1.9</v>
      </c>
      <c r="AE34" s="64">
        <v>3.1</v>
      </c>
      <c r="AF34" s="64">
        <v>3.4</v>
      </c>
      <c r="AG34" s="64">
        <v>36.700000000000003</v>
      </c>
      <c r="AH34" s="64">
        <v>54.1</v>
      </c>
      <c r="AI34" s="64">
        <v>45.3</v>
      </c>
      <c r="AJ34" s="46">
        <v>65.099999999999994</v>
      </c>
      <c r="AK34" s="46">
        <v>64.3</v>
      </c>
      <c r="AL34" s="46">
        <v>69.900000000000006</v>
      </c>
      <c r="AM34" s="46" t="s">
        <v>286</v>
      </c>
      <c r="AN34" s="46" t="s">
        <v>287</v>
      </c>
      <c r="AO34" s="46" t="s">
        <v>288</v>
      </c>
      <c r="AP34" s="46" t="s">
        <v>289</v>
      </c>
      <c r="AQ34" s="46" t="s">
        <v>290</v>
      </c>
      <c r="AR34" s="46" t="s">
        <v>291</v>
      </c>
    </row>
    <row r="35" spans="1:44" x14ac:dyDescent="0.25">
      <c r="A35" s="43">
        <f t="shared" si="34"/>
        <v>10</v>
      </c>
      <c r="B35" s="185" t="s">
        <v>202</v>
      </c>
      <c r="C35" s="80">
        <v>15</v>
      </c>
      <c r="D35" s="80">
        <v>12</v>
      </c>
      <c r="E35" s="80">
        <v>12</v>
      </c>
      <c r="F35" s="80">
        <v>14</v>
      </c>
      <c r="G35" s="80">
        <v>12</v>
      </c>
      <c r="H35" s="80">
        <v>12</v>
      </c>
      <c r="I35" s="80">
        <v>5.6</v>
      </c>
      <c r="J35" s="80">
        <v>5.4</v>
      </c>
      <c r="K35" s="80">
        <v>4.2</v>
      </c>
      <c r="L35" s="80">
        <v>5.8</v>
      </c>
      <c r="M35" s="80">
        <v>5.2</v>
      </c>
      <c r="N35" s="64">
        <v>4</v>
      </c>
      <c r="O35" s="64">
        <v>1.3</v>
      </c>
      <c r="P35" s="64">
        <v>1.5</v>
      </c>
      <c r="Q35" s="64">
        <v>1.4</v>
      </c>
      <c r="R35" s="64">
        <v>1.2</v>
      </c>
      <c r="S35" s="64">
        <v>1.6</v>
      </c>
      <c r="T35" s="64">
        <v>1.7</v>
      </c>
      <c r="U35" s="64">
        <v>8</v>
      </c>
      <c r="V35" s="64">
        <v>9.4</v>
      </c>
      <c r="W35" s="64">
        <v>9</v>
      </c>
      <c r="X35" s="64">
        <v>8.8000000000000007</v>
      </c>
      <c r="Y35" s="64">
        <v>10</v>
      </c>
      <c r="Z35" s="64">
        <v>10.199999999999999</v>
      </c>
      <c r="AA35" s="64">
        <v>4.5</v>
      </c>
      <c r="AB35" s="64">
        <v>5.0999999999999996</v>
      </c>
      <c r="AC35" s="64">
        <v>3.5</v>
      </c>
      <c r="AD35" s="64">
        <v>4.8</v>
      </c>
      <c r="AE35" s="64">
        <v>5.6</v>
      </c>
      <c r="AF35" s="64">
        <v>4</v>
      </c>
      <c r="AG35" s="64">
        <v>37</v>
      </c>
      <c r="AH35" s="64">
        <v>31</v>
      </c>
      <c r="AI35" s="64">
        <v>55</v>
      </c>
      <c r="AJ35" s="46">
        <v>46</v>
      </c>
      <c r="AK35" s="46">
        <v>20</v>
      </c>
      <c r="AL35" s="46">
        <v>45</v>
      </c>
      <c r="AM35" s="207" t="s">
        <v>265</v>
      </c>
      <c r="AN35" s="207" t="s">
        <v>266</v>
      </c>
      <c r="AO35" s="207" t="s">
        <v>263</v>
      </c>
      <c r="AP35" s="46" t="s">
        <v>267</v>
      </c>
      <c r="AQ35" s="46" t="s">
        <v>268</v>
      </c>
      <c r="AR35" s="169" t="s">
        <v>252</v>
      </c>
    </row>
    <row r="36" spans="1:44" x14ac:dyDescent="0.25">
      <c r="A36" s="43">
        <f t="shared" si="34"/>
        <v>11</v>
      </c>
      <c r="B36" s="184" t="s">
        <v>203</v>
      </c>
      <c r="C36" s="80">
        <v>8.6</v>
      </c>
      <c r="D36" s="80">
        <v>8.6</v>
      </c>
      <c r="E36" s="80">
        <v>8.6</v>
      </c>
      <c r="F36" s="80">
        <v>10</v>
      </c>
      <c r="G36" s="80">
        <v>10</v>
      </c>
      <c r="H36" s="80">
        <v>10</v>
      </c>
      <c r="I36" s="211">
        <v>8</v>
      </c>
      <c r="J36" s="211">
        <v>8</v>
      </c>
      <c r="K36" s="211">
        <v>8</v>
      </c>
      <c r="L36" s="80">
        <v>5.0999999999999996</v>
      </c>
      <c r="M36" s="80">
        <v>1.6</v>
      </c>
      <c r="N36" s="64">
        <v>7</v>
      </c>
      <c r="O36" s="212">
        <v>1.08</v>
      </c>
      <c r="P36" s="212">
        <v>1.08</v>
      </c>
      <c r="Q36" s="212">
        <v>1.08</v>
      </c>
      <c r="R36" s="64">
        <v>1.5</v>
      </c>
      <c r="S36" s="64">
        <v>1.5</v>
      </c>
      <c r="T36" s="64">
        <v>1.5</v>
      </c>
      <c r="U36" s="212">
        <v>4.2</v>
      </c>
      <c r="V36" s="212">
        <v>4.2</v>
      </c>
      <c r="W36" s="212">
        <v>4.2</v>
      </c>
      <c r="X36" s="64">
        <v>4.8</v>
      </c>
      <c r="Y36" s="64">
        <v>4.8</v>
      </c>
      <c r="Z36" s="64">
        <v>4.8</v>
      </c>
      <c r="AA36" s="223">
        <v>3.9</v>
      </c>
      <c r="AB36" s="223">
        <v>3.9</v>
      </c>
      <c r="AC36" s="223">
        <v>3.9</v>
      </c>
      <c r="AD36" s="64">
        <v>7.7</v>
      </c>
      <c r="AE36" s="64">
        <v>2.5</v>
      </c>
      <c r="AF36" s="64">
        <v>3.3</v>
      </c>
      <c r="AG36" s="223">
        <v>32.700000000000003</v>
      </c>
      <c r="AH36" s="223">
        <v>32.700000000000003</v>
      </c>
      <c r="AI36" s="223">
        <v>32.700000000000003</v>
      </c>
      <c r="AJ36" s="46">
        <v>19.5</v>
      </c>
      <c r="AK36" s="46">
        <v>63</v>
      </c>
      <c r="AL36" s="46">
        <v>46.5</v>
      </c>
      <c r="AM36" s="137" t="s">
        <v>306</v>
      </c>
      <c r="AN36" s="137" t="s">
        <v>306</v>
      </c>
      <c r="AO36" s="137" t="s">
        <v>306</v>
      </c>
      <c r="AP36" s="46">
        <v>10</v>
      </c>
      <c r="AQ36" s="46">
        <v>5</v>
      </c>
      <c r="AR36" s="46">
        <v>6</v>
      </c>
    </row>
    <row r="37" spans="1:44" x14ac:dyDescent="0.25">
      <c r="A37" s="43">
        <f t="shared" si="34"/>
        <v>12</v>
      </c>
      <c r="B37" s="185" t="s">
        <v>204</v>
      </c>
      <c r="C37" s="80"/>
      <c r="D37" s="80"/>
      <c r="E37" s="80">
        <v>7.5</v>
      </c>
      <c r="F37" s="80"/>
      <c r="G37" s="80"/>
      <c r="H37" s="80">
        <v>9.3000000000000007</v>
      </c>
      <c r="I37" s="80"/>
      <c r="J37" s="80"/>
      <c r="K37" s="165">
        <v>4.0999999999999996</v>
      </c>
      <c r="L37" s="80"/>
      <c r="M37" s="80"/>
      <c r="N37" s="64">
        <v>4.4000000000000004</v>
      </c>
      <c r="O37" s="64"/>
      <c r="P37" s="64"/>
      <c r="Q37" s="168">
        <v>2.7</v>
      </c>
      <c r="R37" s="64"/>
      <c r="S37" s="64"/>
      <c r="T37" s="64">
        <v>3</v>
      </c>
      <c r="U37" s="64"/>
      <c r="V37" s="64"/>
      <c r="W37" s="64">
        <v>6.2</v>
      </c>
      <c r="X37" s="64"/>
      <c r="Y37" s="64"/>
      <c r="Z37" s="64">
        <v>4.9000000000000004</v>
      </c>
      <c r="AA37" s="64"/>
      <c r="AB37" s="64"/>
      <c r="AC37" s="64">
        <v>2.2999999999999998</v>
      </c>
      <c r="AD37" s="64"/>
      <c r="AE37" s="64"/>
      <c r="AF37" s="64">
        <v>3.2</v>
      </c>
      <c r="AG37" s="64"/>
      <c r="AH37" s="64"/>
      <c r="AI37" s="64">
        <v>41.8</v>
      </c>
      <c r="AJ37" s="46"/>
      <c r="AK37" s="46"/>
      <c r="AL37" s="46">
        <v>28.3</v>
      </c>
      <c r="AM37" s="46"/>
      <c r="AN37" s="46"/>
      <c r="AO37" s="46" t="s">
        <v>269</v>
      </c>
      <c r="AP37" s="46"/>
      <c r="AQ37" s="46"/>
      <c r="AR37" s="46" t="s">
        <v>239</v>
      </c>
    </row>
    <row r="38" spans="1:44" x14ac:dyDescent="0.25">
      <c r="A38" s="43">
        <f t="shared" si="34"/>
        <v>13</v>
      </c>
      <c r="B38" s="185" t="s">
        <v>205</v>
      </c>
      <c r="C38" s="80"/>
      <c r="D38" s="80"/>
      <c r="E38" s="80">
        <v>7.27</v>
      </c>
      <c r="F38" s="80"/>
      <c r="G38" s="80"/>
      <c r="H38" s="80">
        <v>3.5</v>
      </c>
      <c r="I38" s="80"/>
      <c r="J38" s="80"/>
      <c r="K38" s="80">
        <v>1.5</v>
      </c>
      <c r="L38" s="80"/>
      <c r="M38" s="80"/>
      <c r="N38" s="64">
        <v>2</v>
      </c>
      <c r="O38" s="64"/>
      <c r="P38" s="64"/>
      <c r="Q38" s="64">
        <v>1.5</v>
      </c>
      <c r="R38" s="64"/>
      <c r="S38" s="64"/>
      <c r="T38" s="64">
        <v>1.5</v>
      </c>
      <c r="U38" s="64"/>
      <c r="V38" s="64"/>
      <c r="W38" s="64">
        <v>2.58</v>
      </c>
      <c r="X38" s="64"/>
      <c r="Y38" s="64"/>
      <c r="Z38" s="64">
        <v>1.25</v>
      </c>
      <c r="AA38" s="64"/>
      <c r="AB38" s="64"/>
      <c r="AC38" s="64">
        <v>2</v>
      </c>
      <c r="AD38" s="64"/>
      <c r="AE38" s="64"/>
      <c r="AF38" s="64">
        <v>2</v>
      </c>
      <c r="AG38" s="64"/>
      <c r="AH38" s="64"/>
      <c r="AI38" s="64">
        <v>28.18</v>
      </c>
      <c r="AJ38" s="46"/>
      <c r="AK38" s="46"/>
      <c r="AL38" s="46">
        <v>41.2</v>
      </c>
      <c r="AM38" s="46"/>
      <c r="AN38" s="46"/>
      <c r="AO38" s="46" t="s">
        <v>251</v>
      </c>
      <c r="AP38" s="46"/>
      <c r="AQ38" s="46"/>
      <c r="AR38" s="46" t="s">
        <v>251</v>
      </c>
    </row>
    <row r="39" spans="1:44" ht="30" x14ac:dyDescent="0.25">
      <c r="A39" s="43">
        <f t="shared" si="34"/>
        <v>14</v>
      </c>
      <c r="B39" s="184" t="s">
        <v>206</v>
      </c>
      <c r="C39" s="80"/>
      <c r="D39" s="80"/>
      <c r="E39" s="80">
        <v>5.8</v>
      </c>
      <c r="F39" s="80">
        <v>7.9</v>
      </c>
      <c r="G39" s="80"/>
      <c r="H39" s="80">
        <v>5.9</v>
      </c>
      <c r="I39" s="80"/>
      <c r="J39" s="80"/>
      <c r="K39" s="80">
        <v>3.32</v>
      </c>
      <c r="L39" s="80">
        <v>2.7</v>
      </c>
      <c r="M39" s="80"/>
      <c r="N39" s="64">
        <v>4.5</v>
      </c>
      <c r="O39" s="64"/>
      <c r="P39" s="64"/>
      <c r="Q39" s="64">
        <v>1.75</v>
      </c>
      <c r="R39" s="64">
        <v>2.9</v>
      </c>
      <c r="S39" s="64"/>
      <c r="T39" s="64">
        <v>2.2000000000000002</v>
      </c>
      <c r="U39" s="64"/>
      <c r="V39" s="64"/>
      <c r="W39" s="64">
        <v>1.9</v>
      </c>
      <c r="X39" s="64"/>
      <c r="Y39" s="64"/>
      <c r="Z39" s="64">
        <v>3.8</v>
      </c>
      <c r="AA39" s="64"/>
      <c r="AB39" s="64"/>
      <c r="AC39" s="64">
        <v>1.1299999999999999</v>
      </c>
      <c r="AD39" s="64">
        <v>1.4</v>
      </c>
      <c r="AE39" s="64"/>
      <c r="AF39" s="64">
        <v>1.7</v>
      </c>
      <c r="AG39" s="64"/>
      <c r="AH39" s="64"/>
      <c r="AI39" s="64">
        <v>48.3</v>
      </c>
      <c r="AJ39" s="46">
        <v>43.9</v>
      </c>
      <c r="AK39" s="46"/>
      <c r="AL39" s="46">
        <v>37.950000000000003</v>
      </c>
      <c r="AM39" s="46"/>
      <c r="AN39" s="46"/>
      <c r="AO39" s="46" t="s">
        <v>256</v>
      </c>
      <c r="AP39" s="46"/>
      <c r="AQ39" s="46"/>
      <c r="AR39" s="46" t="s">
        <v>247</v>
      </c>
    </row>
    <row r="40" spans="1:44" x14ac:dyDescent="0.25">
      <c r="A40" s="43">
        <f t="shared" si="34"/>
        <v>15</v>
      </c>
      <c r="B40" s="185" t="s">
        <v>207</v>
      </c>
      <c r="C40" s="80"/>
      <c r="D40" s="80"/>
      <c r="E40" s="80">
        <v>6.97</v>
      </c>
      <c r="F40" s="80"/>
      <c r="G40" s="80">
        <v>6.95</v>
      </c>
      <c r="H40" s="80"/>
      <c r="I40" s="80"/>
      <c r="J40" s="80"/>
      <c r="K40" s="80">
        <v>2.76</v>
      </c>
      <c r="L40" s="80"/>
      <c r="M40" s="80">
        <v>3.1</v>
      </c>
      <c r="N40" s="64"/>
      <c r="O40" s="64"/>
      <c r="P40" s="64"/>
      <c r="Q40" s="64">
        <v>2.52</v>
      </c>
      <c r="R40" s="64"/>
      <c r="S40" s="64">
        <v>2.23</v>
      </c>
      <c r="T40" s="64"/>
      <c r="U40" s="64"/>
      <c r="V40" s="64"/>
      <c r="W40" s="64">
        <v>7.3</v>
      </c>
      <c r="X40" s="64"/>
      <c r="Y40" s="64">
        <v>3.5</v>
      </c>
      <c r="Z40" s="64"/>
      <c r="AA40" s="64"/>
      <c r="AB40" s="64"/>
      <c r="AC40" s="64">
        <v>2.89</v>
      </c>
      <c r="AD40" s="64"/>
      <c r="AE40" s="64">
        <v>1.56</v>
      </c>
      <c r="AF40" s="64"/>
      <c r="AG40" s="64"/>
      <c r="AH40" s="64"/>
      <c r="AI40" s="64">
        <v>70.66</v>
      </c>
      <c r="AJ40" s="46"/>
      <c r="AK40" s="46">
        <v>49.43</v>
      </c>
      <c r="AL40" s="46"/>
      <c r="AM40" s="46"/>
      <c r="AN40" s="46"/>
      <c r="AO40" s="46">
        <v>4.1100000000000003</v>
      </c>
      <c r="AP40" s="46"/>
      <c r="AQ40" s="46">
        <v>5.22</v>
      </c>
      <c r="AR40" s="46"/>
    </row>
    <row r="41" spans="1:44" ht="30" x14ac:dyDescent="0.25">
      <c r="A41" s="43">
        <f t="shared" si="34"/>
        <v>16</v>
      </c>
      <c r="B41" s="184" t="s">
        <v>208</v>
      </c>
      <c r="C41" s="80"/>
      <c r="D41" s="80">
        <v>8</v>
      </c>
      <c r="E41" s="80"/>
      <c r="F41" s="80"/>
      <c r="G41" s="80">
        <v>8.73</v>
      </c>
      <c r="H41" s="80"/>
      <c r="I41" s="80"/>
      <c r="J41" s="80">
        <v>6.3</v>
      </c>
      <c r="K41" s="80"/>
      <c r="L41" s="80"/>
      <c r="M41" s="80">
        <v>7.3</v>
      </c>
      <c r="N41" s="64"/>
      <c r="O41" s="64"/>
      <c r="P41" s="64">
        <v>1.3</v>
      </c>
      <c r="Q41" s="64"/>
      <c r="R41" s="64"/>
      <c r="S41" s="64">
        <v>1.2</v>
      </c>
      <c r="T41" s="64"/>
      <c r="U41" s="64"/>
      <c r="V41" s="64">
        <v>2.6</v>
      </c>
      <c r="W41" s="64"/>
      <c r="X41" s="64"/>
      <c r="Y41" s="64">
        <v>2.6</v>
      </c>
      <c r="Z41" s="64"/>
      <c r="AA41" s="64"/>
      <c r="AB41" s="64">
        <v>2.1</v>
      </c>
      <c r="AC41" s="64"/>
      <c r="AD41" s="64"/>
      <c r="AE41" s="64">
        <v>2.17</v>
      </c>
      <c r="AF41" s="64"/>
      <c r="AG41" s="64"/>
      <c r="AH41" s="64">
        <v>45.6</v>
      </c>
      <c r="AI41" s="64"/>
      <c r="AJ41" s="46"/>
      <c r="AK41" s="46">
        <v>45.72</v>
      </c>
      <c r="AL41" s="46"/>
      <c r="AM41" s="46"/>
      <c r="AN41" s="168">
        <v>14.1</v>
      </c>
      <c r="AO41" s="46"/>
      <c r="AP41" s="46"/>
      <c r="AQ41" s="46" t="s">
        <v>234</v>
      </c>
      <c r="AR41" s="46"/>
    </row>
    <row r="42" spans="1:44" x14ac:dyDescent="0.25">
      <c r="A42" s="43">
        <f t="shared" si="34"/>
        <v>17</v>
      </c>
      <c r="B42" s="185" t="s">
        <v>209</v>
      </c>
      <c r="C42" s="80">
        <v>0.52</v>
      </c>
      <c r="D42" s="80">
        <v>12.16</v>
      </c>
      <c r="E42" s="80">
        <v>0.45</v>
      </c>
      <c r="F42" s="80">
        <v>1.05</v>
      </c>
      <c r="G42" s="80">
        <v>14.47</v>
      </c>
      <c r="H42" s="80"/>
      <c r="I42" s="80">
        <v>4.05</v>
      </c>
      <c r="J42" s="80">
        <v>6.49</v>
      </c>
      <c r="K42" s="80">
        <v>3.29</v>
      </c>
      <c r="L42" s="80">
        <v>5.52</v>
      </c>
      <c r="M42" s="80">
        <v>6.76</v>
      </c>
      <c r="N42" s="64"/>
      <c r="O42" s="64">
        <v>7.0000000000000007E-2</v>
      </c>
      <c r="P42" s="64">
        <v>0.46</v>
      </c>
      <c r="Q42" s="64">
        <v>0.14000000000000001</v>
      </c>
      <c r="R42" s="64">
        <v>0.19</v>
      </c>
      <c r="S42" s="64">
        <v>1.05</v>
      </c>
      <c r="T42" s="64"/>
      <c r="U42" s="64">
        <v>0.15</v>
      </c>
      <c r="V42" s="64">
        <v>2.62</v>
      </c>
      <c r="W42" s="64">
        <v>0.32</v>
      </c>
      <c r="X42" s="64">
        <v>0.43</v>
      </c>
      <c r="Y42" s="64">
        <v>4.4800000000000004</v>
      </c>
      <c r="Z42" s="64"/>
      <c r="AA42" s="64">
        <v>2.16</v>
      </c>
      <c r="AB42" s="64">
        <v>5.69</v>
      </c>
      <c r="AC42" s="64">
        <v>2.3199999999999998</v>
      </c>
      <c r="AD42" s="64">
        <v>2.29</v>
      </c>
      <c r="AE42" s="64">
        <v>4.26</v>
      </c>
      <c r="AF42" s="64"/>
      <c r="AG42" s="64">
        <v>70.37</v>
      </c>
      <c r="AH42" s="64">
        <v>60.8</v>
      </c>
      <c r="AI42" s="64">
        <v>24.5</v>
      </c>
      <c r="AJ42" s="46">
        <v>0.26</v>
      </c>
      <c r="AK42" s="46">
        <v>11.1</v>
      </c>
      <c r="AL42" s="46"/>
      <c r="AM42" s="169" t="s">
        <v>326</v>
      </c>
      <c r="AN42" s="46" t="s">
        <v>327</v>
      </c>
      <c r="AO42" s="169" t="s">
        <v>328</v>
      </c>
      <c r="AP42" s="46" t="s">
        <v>329</v>
      </c>
      <c r="AQ42" s="46" t="s">
        <v>330</v>
      </c>
      <c r="AR42" s="145"/>
    </row>
    <row r="43" spans="1:44" x14ac:dyDescent="0.25">
      <c r="A43" s="43">
        <f t="shared" si="34"/>
        <v>18</v>
      </c>
      <c r="B43" s="185" t="s">
        <v>210</v>
      </c>
      <c r="C43" s="80"/>
      <c r="D43" s="80">
        <v>7.3</v>
      </c>
      <c r="E43" s="80"/>
      <c r="F43" s="146"/>
      <c r="G43" s="146"/>
      <c r="H43" s="146"/>
      <c r="I43" s="80"/>
      <c r="J43" s="80"/>
      <c r="K43" s="80"/>
      <c r="L43" s="146"/>
      <c r="M43" s="146"/>
      <c r="N43" s="146"/>
      <c r="O43" s="64"/>
      <c r="P43" s="64"/>
      <c r="Q43" s="64"/>
      <c r="R43" s="133"/>
      <c r="S43" s="133"/>
      <c r="T43" s="133"/>
      <c r="U43" s="64"/>
      <c r="V43" s="64"/>
      <c r="W43" s="64"/>
      <c r="X43" s="133"/>
      <c r="Y43" s="133"/>
      <c r="Z43" s="133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</row>
    <row r="44" spans="1:44" x14ac:dyDescent="0.25">
      <c r="A44" s="43">
        <f t="shared" si="34"/>
        <v>19</v>
      </c>
      <c r="B44" s="185" t="s">
        <v>211</v>
      </c>
      <c r="C44" s="80"/>
      <c r="D44" s="80">
        <v>7.2</v>
      </c>
      <c r="E44" s="80"/>
      <c r="F44" s="80"/>
      <c r="G44" s="80">
        <v>6.96</v>
      </c>
      <c r="H44" s="80"/>
      <c r="I44" s="80"/>
      <c r="J44" s="80">
        <v>3.1</v>
      </c>
      <c r="K44" s="80"/>
      <c r="L44" s="80"/>
      <c r="M44" s="80">
        <v>2.64</v>
      </c>
      <c r="N44" s="64"/>
      <c r="O44" s="64"/>
      <c r="P44" s="64">
        <v>2.2999999999999998</v>
      </c>
      <c r="Q44" s="64"/>
      <c r="R44" s="64"/>
      <c r="S44" s="64">
        <v>2.63</v>
      </c>
      <c r="T44" s="64"/>
      <c r="U44" s="64"/>
      <c r="V44" s="64">
        <v>6.4</v>
      </c>
      <c r="W44" s="64"/>
      <c r="X44" s="64"/>
      <c r="Y44" s="64">
        <v>6.39</v>
      </c>
      <c r="Z44" s="64"/>
      <c r="AA44" s="64"/>
      <c r="AB44" s="64">
        <v>2.7</v>
      </c>
      <c r="AC44" s="64"/>
      <c r="AD44" s="64"/>
      <c r="AE44" s="64">
        <v>2.42</v>
      </c>
      <c r="AF44" s="64"/>
      <c r="AG44" s="64"/>
      <c r="AH44" s="64">
        <v>71</v>
      </c>
      <c r="AI44" s="64"/>
      <c r="AJ44" s="46"/>
      <c r="AK44" s="46">
        <v>73.67</v>
      </c>
      <c r="AL44" s="46"/>
      <c r="AM44" s="145"/>
      <c r="AN44" s="145"/>
      <c r="AO44" s="145"/>
      <c r="AP44" s="145"/>
      <c r="AQ44" s="145"/>
      <c r="AR44" s="145"/>
    </row>
    <row r="45" spans="1:44" ht="30" x14ac:dyDescent="0.25">
      <c r="A45" s="43">
        <f t="shared" si="34"/>
        <v>20</v>
      </c>
      <c r="B45" s="184" t="s">
        <v>212</v>
      </c>
      <c r="C45" s="80"/>
      <c r="D45" s="80"/>
      <c r="E45" s="80">
        <v>28.35</v>
      </c>
      <c r="F45" s="80"/>
      <c r="G45" s="80"/>
      <c r="H45" s="80">
        <v>11.04</v>
      </c>
      <c r="I45" s="80"/>
      <c r="J45" s="80"/>
      <c r="K45" s="80">
        <v>68.56</v>
      </c>
      <c r="L45" s="80"/>
      <c r="M45" s="80"/>
      <c r="N45" s="64">
        <v>33.380000000000003</v>
      </c>
      <c r="O45" s="64"/>
      <c r="P45" s="64"/>
      <c r="Q45" s="64">
        <v>0.41</v>
      </c>
      <c r="R45" s="64"/>
      <c r="S45" s="64"/>
      <c r="T45" s="64">
        <v>0.33</v>
      </c>
      <c r="U45" s="64"/>
      <c r="V45" s="64"/>
      <c r="W45" s="64">
        <v>0.84</v>
      </c>
      <c r="X45" s="64"/>
      <c r="Y45" s="64"/>
      <c r="Z45" s="64">
        <v>0.67</v>
      </c>
      <c r="AA45" s="64"/>
      <c r="AB45" s="64"/>
      <c r="AC45" s="64">
        <v>2.0299999999999998</v>
      </c>
      <c r="AD45" s="64"/>
      <c r="AE45" s="64"/>
      <c r="AF45" s="64">
        <v>2.04</v>
      </c>
      <c r="AG45" s="64"/>
      <c r="AH45" s="64"/>
      <c r="AI45" s="64">
        <v>1.51</v>
      </c>
      <c r="AJ45" s="46"/>
      <c r="AK45" s="46"/>
      <c r="AL45" s="46">
        <v>3.19</v>
      </c>
      <c r="AM45" s="46"/>
      <c r="AN45" s="46"/>
      <c r="AO45" s="46">
        <v>7.62</v>
      </c>
      <c r="AP45" s="46"/>
      <c r="AQ45" s="46"/>
      <c r="AR45" s="46" t="s">
        <v>233</v>
      </c>
    </row>
    <row r="46" spans="1:44" ht="30" x14ac:dyDescent="0.25">
      <c r="A46" s="43">
        <f t="shared" si="34"/>
        <v>21</v>
      </c>
      <c r="B46" s="184" t="s">
        <v>213</v>
      </c>
      <c r="C46" s="80"/>
      <c r="D46" s="80"/>
      <c r="E46" s="80">
        <v>3.4</v>
      </c>
      <c r="F46" s="146"/>
      <c r="G46" s="146"/>
      <c r="H46" s="146"/>
      <c r="I46" s="80"/>
      <c r="J46" s="80"/>
      <c r="K46" s="80">
        <v>8</v>
      </c>
      <c r="L46" s="146"/>
      <c r="M46" s="146"/>
      <c r="N46" s="146"/>
      <c r="O46" s="64"/>
      <c r="P46" s="64"/>
      <c r="Q46" s="64">
        <v>0.5</v>
      </c>
      <c r="R46" s="133"/>
      <c r="S46" s="133"/>
      <c r="T46" s="133"/>
      <c r="U46" s="64"/>
      <c r="V46" s="64"/>
      <c r="W46" s="64">
        <v>3</v>
      </c>
      <c r="X46" s="133"/>
      <c r="Y46" s="133"/>
      <c r="Z46" s="133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</row>
    <row r="47" spans="1:44" x14ac:dyDescent="0.25">
      <c r="A47" s="43">
        <f t="shared" si="34"/>
        <v>22</v>
      </c>
      <c r="B47" s="185" t="s">
        <v>214</v>
      </c>
      <c r="C47" s="80">
        <v>16.600000000000001</v>
      </c>
      <c r="D47" s="80">
        <v>14.6</v>
      </c>
      <c r="E47" s="80">
        <v>5.8</v>
      </c>
      <c r="F47" s="80">
        <v>20.6</v>
      </c>
      <c r="G47" s="80">
        <v>18.5</v>
      </c>
      <c r="H47" s="80">
        <v>5.7</v>
      </c>
      <c r="I47" s="80">
        <v>11.1</v>
      </c>
      <c r="J47" s="80">
        <v>6.7</v>
      </c>
      <c r="K47" s="80">
        <v>5.7</v>
      </c>
      <c r="L47" s="80">
        <v>6.7</v>
      </c>
      <c r="M47" s="80">
        <v>4.8</v>
      </c>
      <c r="N47" s="64">
        <v>8.9</v>
      </c>
      <c r="O47" s="64">
        <v>1.5</v>
      </c>
      <c r="P47" s="64">
        <v>2.2000000000000002</v>
      </c>
      <c r="Q47" s="64">
        <v>1</v>
      </c>
      <c r="R47" s="64">
        <v>3</v>
      </c>
      <c r="S47" s="64">
        <v>3.5</v>
      </c>
      <c r="T47" s="64">
        <v>0.6</v>
      </c>
      <c r="U47" s="64">
        <v>3.9</v>
      </c>
      <c r="V47" s="64">
        <v>5.0999999999999996</v>
      </c>
      <c r="W47" s="64">
        <v>3.5</v>
      </c>
      <c r="X47" s="64">
        <v>7.4</v>
      </c>
      <c r="Y47" s="64">
        <v>6.7</v>
      </c>
      <c r="Z47" s="64">
        <v>3.9</v>
      </c>
      <c r="AA47" s="64"/>
      <c r="AB47" s="64">
        <v>2.4</v>
      </c>
      <c r="AC47" s="64">
        <v>3.4</v>
      </c>
      <c r="AD47" s="64">
        <v>2.2999999999999998</v>
      </c>
      <c r="AE47" s="64">
        <v>2.1</v>
      </c>
      <c r="AF47" s="64">
        <v>6.2</v>
      </c>
      <c r="AG47" s="64">
        <v>16.100000000000001</v>
      </c>
      <c r="AH47" s="64">
        <v>25.3</v>
      </c>
      <c r="AI47" s="64">
        <v>42.4</v>
      </c>
      <c r="AJ47" s="46">
        <v>22.9</v>
      </c>
      <c r="AK47" s="46">
        <v>39.4</v>
      </c>
      <c r="AL47" s="46">
        <v>36.4</v>
      </c>
      <c r="AM47" s="46" t="s">
        <v>293</v>
      </c>
      <c r="AN47" s="46" t="s">
        <v>315</v>
      </c>
      <c r="AO47" s="46" t="s">
        <v>316</v>
      </c>
      <c r="AP47" s="46" t="s">
        <v>317</v>
      </c>
      <c r="AQ47" s="46" t="s">
        <v>318</v>
      </c>
      <c r="AR47" s="46" t="s">
        <v>319</v>
      </c>
    </row>
    <row r="48" spans="1:44" x14ac:dyDescent="0.25">
      <c r="A48" s="43">
        <f t="shared" si="34"/>
        <v>23</v>
      </c>
      <c r="B48" s="185" t="s">
        <v>215</v>
      </c>
      <c r="C48" s="80"/>
      <c r="D48" s="80">
        <v>19.399999999999999</v>
      </c>
      <c r="E48" s="80"/>
      <c r="F48" s="80">
        <v>6.7</v>
      </c>
      <c r="G48" s="80">
        <v>12.8</v>
      </c>
      <c r="H48" s="80">
        <v>15.2</v>
      </c>
      <c r="I48" s="80"/>
      <c r="J48" s="80">
        <v>8.5</v>
      </c>
      <c r="K48" s="80"/>
      <c r="L48" s="80">
        <v>2.9</v>
      </c>
      <c r="M48" s="80">
        <v>6.7</v>
      </c>
      <c r="N48" s="64">
        <v>4.8</v>
      </c>
      <c r="O48" s="64"/>
      <c r="P48" s="64">
        <v>2.2000000000000002</v>
      </c>
      <c r="Q48" s="64"/>
      <c r="R48" s="64">
        <v>2.2999999999999998</v>
      </c>
      <c r="S48" s="64">
        <v>3.5</v>
      </c>
      <c r="T48" s="64">
        <v>2.9</v>
      </c>
      <c r="U48" s="64"/>
      <c r="V48" s="64">
        <v>7.6</v>
      </c>
      <c r="W48" s="64"/>
      <c r="X48" s="64"/>
      <c r="Y48" s="64">
        <v>11.8</v>
      </c>
      <c r="Z48" s="64">
        <v>9.5</v>
      </c>
      <c r="AA48" s="64"/>
      <c r="AB48" s="64">
        <v>3.3</v>
      </c>
      <c r="AC48" s="64"/>
      <c r="AD48" s="64">
        <v>3.1</v>
      </c>
      <c r="AE48" s="64">
        <v>3.3</v>
      </c>
      <c r="AF48" s="64">
        <v>3.2</v>
      </c>
      <c r="AG48" s="64"/>
      <c r="AH48" s="64">
        <v>21.9</v>
      </c>
      <c r="AI48" s="64"/>
      <c r="AJ48" s="46">
        <v>11.9</v>
      </c>
      <c r="AK48" s="46">
        <v>42.1</v>
      </c>
      <c r="AL48" s="46">
        <v>27</v>
      </c>
      <c r="AM48" s="169" t="s">
        <v>308</v>
      </c>
      <c r="AN48" s="169" t="s">
        <v>308</v>
      </c>
      <c r="AO48" s="169" t="s">
        <v>308</v>
      </c>
      <c r="AP48" s="169" t="s">
        <v>308</v>
      </c>
      <c r="AQ48" s="169" t="s">
        <v>258</v>
      </c>
      <c r="AR48" s="169" t="s">
        <v>308</v>
      </c>
    </row>
    <row r="49" spans="1:45" x14ac:dyDescent="0.25">
      <c r="A49" s="43">
        <f t="shared" si="34"/>
        <v>24</v>
      </c>
      <c r="B49" s="185" t="s">
        <v>216</v>
      </c>
      <c r="C49" s="80">
        <v>10.199999999999999</v>
      </c>
      <c r="D49" s="80">
        <v>7.6</v>
      </c>
      <c r="E49" s="80">
        <v>0</v>
      </c>
      <c r="F49" s="80">
        <v>7.6</v>
      </c>
      <c r="G49" s="80">
        <v>7</v>
      </c>
      <c r="H49" s="80">
        <v>0</v>
      </c>
      <c r="I49" s="80">
        <v>2</v>
      </c>
      <c r="J49" s="80">
        <v>1.72</v>
      </c>
      <c r="K49" s="80">
        <v>0</v>
      </c>
      <c r="L49" s="80">
        <v>1.89</v>
      </c>
      <c r="M49" s="80">
        <v>2.4</v>
      </c>
      <c r="N49" s="64">
        <v>0</v>
      </c>
      <c r="O49" s="64">
        <v>2.2000000000000002</v>
      </c>
      <c r="P49" s="64">
        <v>2.1</v>
      </c>
      <c r="Q49" s="64">
        <v>0</v>
      </c>
      <c r="R49" s="64">
        <v>2.12</v>
      </c>
      <c r="S49" s="64">
        <v>2.31</v>
      </c>
      <c r="T49" s="64">
        <v>0</v>
      </c>
      <c r="U49" s="64">
        <v>4.5999999999999996</v>
      </c>
      <c r="V49" s="64">
        <v>4.9000000000000004</v>
      </c>
      <c r="W49" s="64">
        <v>0</v>
      </c>
      <c r="X49" s="64">
        <v>3</v>
      </c>
      <c r="Y49" s="64">
        <v>5.5</v>
      </c>
      <c r="Z49" s="64">
        <v>0</v>
      </c>
      <c r="AA49" s="64"/>
      <c r="AB49" s="64">
        <v>2.8</v>
      </c>
      <c r="AC49" s="64">
        <v>0</v>
      </c>
      <c r="AD49" s="64">
        <v>1.4</v>
      </c>
      <c r="AE49" s="64">
        <v>2.4</v>
      </c>
      <c r="AF49" s="64">
        <v>0</v>
      </c>
      <c r="AG49" s="64">
        <v>41.4</v>
      </c>
      <c r="AH49" s="64">
        <v>63.5</v>
      </c>
      <c r="AI49" s="64">
        <v>0</v>
      </c>
      <c r="AJ49" s="46">
        <v>45.9</v>
      </c>
      <c r="AK49" s="46">
        <v>91.8</v>
      </c>
      <c r="AL49" s="46">
        <v>0</v>
      </c>
      <c r="AM49" s="228">
        <v>4.7916666666666663E-2</v>
      </c>
      <c r="AN49" s="228">
        <v>0.13125000000000001</v>
      </c>
      <c r="AO49" s="46">
        <v>0</v>
      </c>
      <c r="AP49" s="228" t="s">
        <v>313</v>
      </c>
      <c r="AQ49" s="228" t="s">
        <v>314</v>
      </c>
      <c r="AR49" s="228">
        <v>0</v>
      </c>
    </row>
    <row r="50" spans="1:45" x14ac:dyDescent="0.25">
      <c r="A50" s="43">
        <f t="shared" si="34"/>
        <v>25</v>
      </c>
      <c r="B50" s="185" t="s">
        <v>217</v>
      </c>
      <c r="C50" s="80">
        <v>4.9000000000000004</v>
      </c>
      <c r="D50" s="80"/>
      <c r="E50" s="80">
        <v>7.9</v>
      </c>
      <c r="F50" s="80">
        <v>4</v>
      </c>
      <c r="G50" s="80"/>
      <c r="H50" s="80">
        <v>6.32</v>
      </c>
      <c r="I50" s="80">
        <v>4.4000000000000004</v>
      </c>
      <c r="J50" s="80"/>
      <c r="K50" s="80">
        <v>6.9</v>
      </c>
      <c r="L50" s="80">
        <v>4.2</v>
      </c>
      <c r="M50" s="80"/>
      <c r="N50" s="64">
        <v>7.6</v>
      </c>
      <c r="O50" s="64">
        <v>1</v>
      </c>
      <c r="P50" s="64"/>
      <c r="Q50" s="64">
        <v>1</v>
      </c>
      <c r="R50" s="64">
        <v>1</v>
      </c>
      <c r="S50" s="64"/>
      <c r="T50" s="64">
        <v>1</v>
      </c>
      <c r="U50" s="64">
        <v>4.2</v>
      </c>
      <c r="V50" s="64"/>
      <c r="W50" s="64">
        <v>3</v>
      </c>
      <c r="X50" s="64">
        <v>3.6</v>
      </c>
      <c r="Y50" s="64"/>
      <c r="Z50" s="64">
        <v>6.3</v>
      </c>
      <c r="AA50" s="64">
        <v>3.3</v>
      </c>
      <c r="AB50" s="64"/>
      <c r="AC50" s="64">
        <v>4.04</v>
      </c>
      <c r="AD50" s="64">
        <v>4.4000000000000004</v>
      </c>
      <c r="AE50" s="64"/>
      <c r="AF50" s="64">
        <v>6.83</v>
      </c>
      <c r="AG50" s="64">
        <v>32.53</v>
      </c>
      <c r="AH50" s="64"/>
      <c r="AI50" s="64">
        <v>34.9</v>
      </c>
      <c r="AJ50" s="46">
        <v>39.6</v>
      </c>
      <c r="AK50" s="46"/>
      <c r="AL50" s="46">
        <v>38</v>
      </c>
      <c r="AM50" s="46">
        <v>10.6</v>
      </c>
      <c r="AN50" s="46"/>
      <c r="AO50" s="46">
        <v>5.01</v>
      </c>
      <c r="AP50" s="46">
        <v>16.100000000000001</v>
      </c>
      <c r="AQ50" s="46"/>
      <c r="AR50" s="46">
        <v>8.5500000000000007</v>
      </c>
    </row>
    <row r="51" spans="1:45" x14ac:dyDescent="0.25">
      <c r="A51" s="43">
        <f t="shared" si="34"/>
        <v>26</v>
      </c>
      <c r="B51" s="185" t="s">
        <v>218</v>
      </c>
      <c r="C51" s="80">
        <v>2.66</v>
      </c>
      <c r="D51" s="80">
        <v>3.9</v>
      </c>
      <c r="E51" s="80">
        <v>6.56</v>
      </c>
      <c r="F51" s="80"/>
      <c r="G51" s="80"/>
      <c r="H51" s="80">
        <v>5.6</v>
      </c>
      <c r="I51" s="80"/>
      <c r="J51" s="80"/>
      <c r="K51" s="80"/>
      <c r="L51" s="80"/>
      <c r="M51" s="80"/>
      <c r="N51" s="64"/>
      <c r="O51" s="64">
        <v>0.14000000000000001</v>
      </c>
      <c r="P51" s="64">
        <v>0.09</v>
      </c>
      <c r="Q51" s="64">
        <v>0.23</v>
      </c>
      <c r="R51" s="64"/>
      <c r="S51" s="64"/>
      <c r="T51" s="64" t="s">
        <v>341</v>
      </c>
      <c r="U51" s="64">
        <v>1.86</v>
      </c>
      <c r="V51" s="64">
        <v>2.66</v>
      </c>
      <c r="W51" s="64">
        <v>4.53</v>
      </c>
      <c r="X51" s="64"/>
      <c r="Y51" s="64"/>
      <c r="Z51" s="64">
        <v>4.2</v>
      </c>
      <c r="AA51" s="64"/>
      <c r="AB51" s="64"/>
      <c r="AC51" s="64"/>
      <c r="AD51" s="64"/>
      <c r="AE51" s="64"/>
      <c r="AF51" s="64">
        <v>2.2999999999999998</v>
      </c>
      <c r="AG51" s="64"/>
      <c r="AH51" s="64"/>
      <c r="AI51" s="64"/>
      <c r="AJ51" s="46"/>
      <c r="AK51" s="46"/>
      <c r="AL51" s="46">
        <v>29.5</v>
      </c>
      <c r="AM51" s="46">
        <v>1.25</v>
      </c>
      <c r="AN51" s="46">
        <v>8.32</v>
      </c>
      <c r="AO51" s="46">
        <v>3.06</v>
      </c>
      <c r="AP51" s="46"/>
      <c r="AQ51" s="46"/>
      <c r="AR51" s="46" t="s">
        <v>342</v>
      </c>
    </row>
    <row r="52" spans="1:45" ht="30" x14ac:dyDescent="0.25">
      <c r="A52" s="43">
        <f t="shared" si="34"/>
        <v>27</v>
      </c>
      <c r="B52" s="184" t="s">
        <v>219</v>
      </c>
      <c r="C52" s="80"/>
      <c r="D52" s="80"/>
      <c r="E52" s="211">
        <v>8.6999999999999993</v>
      </c>
      <c r="F52" s="80"/>
      <c r="G52" s="80"/>
      <c r="H52" s="80">
        <v>10.08</v>
      </c>
      <c r="I52" s="80"/>
      <c r="J52" s="80"/>
      <c r="K52" s="211">
        <v>6.57</v>
      </c>
      <c r="L52" s="80"/>
      <c r="M52" s="80"/>
      <c r="N52" s="64">
        <v>6.26</v>
      </c>
      <c r="O52" s="64"/>
      <c r="P52" s="64"/>
      <c r="Q52" s="212">
        <v>1.32</v>
      </c>
      <c r="R52" s="64"/>
      <c r="S52" s="64"/>
      <c r="T52" s="64">
        <v>1.61</v>
      </c>
      <c r="U52" s="64"/>
      <c r="V52" s="64"/>
      <c r="W52" s="212">
        <v>2.56</v>
      </c>
      <c r="X52" s="64"/>
      <c r="Y52" s="64"/>
      <c r="Z52" s="64">
        <v>2.79</v>
      </c>
      <c r="AA52" s="64"/>
      <c r="AB52" s="64"/>
      <c r="AC52" s="64">
        <v>1.96</v>
      </c>
      <c r="AD52" s="64"/>
      <c r="AE52" s="64"/>
      <c r="AF52" s="64">
        <v>1.74</v>
      </c>
      <c r="AG52" s="64"/>
      <c r="AH52" s="64"/>
      <c r="AI52" s="64">
        <v>23.01</v>
      </c>
      <c r="AJ52" s="46"/>
      <c r="AK52" s="46"/>
      <c r="AL52" s="46">
        <v>23.35</v>
      </c>
      <c r="AM52" s="46"/>
      <c r="AN52" s="46"/>
      <c r="AO52" s="46" t="s">
        <v>294</v>
      </c>
      <c r="AP52" s="46"/>
      <c r="AQ52" s="46"/>
      <c r="AR52" s="46" t="s">
        <v>295</v>
      </c>
    </row>
    <row r="53" spans="1:45" x14ac:dyDescent="0.25">
      <c r="A53" s="43">
        <f t="shared" si="34"/>
        <v>28</v>
      </c>
      <c r="B53" s="185" t="s">
        <v>220</v>
      </c>
      <c r="C53" s="80"/>
      <c r="D53" s="80"/>
      <c r="E53" s="80">
        <v>12</v>
      </c>
      <c r="F53" s="80"/>
      <c r="G53" s="80"/>
      <c r="H53" s="80">
        <v>12</v>
      </c>
      <c r="I53" s="80"/>
      <c r="J53" s="80"/>
      <c r="K53" s="80">
        <v>3</v>
      </c>
      <c r="L53" s="80"/>
      <c r="M53" s="80"/>
      <c r="N53" s="64">
        <v>4.7</v>
      </c>
      <c r="O53" s="64"/>
      <c r="P53" s="64"/>
      <c r="Q53" s="64">
        <v>2.2999999999999998</v>
      </c>
      <c r="R53" s="64"/>
      <c r="S53" s="64"/>
      <c r="T53" s="64">
        <v>3</v>
      </c>
      <c r="U53" s="64"/>
      <c r="V53" s="64"/>
      <c r="W53" s="64">
        <v>6</v>
      </c>
      <c r="X53" s="64"/>
      <c r="Y53" s="64"/>
      <c r="Z53" s="64">
        <v>6</v>
      </c>
      <c r="AA53" s="64"/>
      <c r="AB53" s="64"/>
      <c r="AC53" s="64">
        <v>3</v>
      </c>
      <c r="AD53" s="64"/>
      <c r="AE53" s="64"/>
      <c r="AF53" s="64">
        <v>2</v>
      </c>
      <c r="AG53" s="64"/>
      <c r="AH53" s="64"/>
      <c r="AI53" s="64">
        <v>64.03</v>
      </c>
      <c r="AJ53" s="46"/>
      <c r="AK53" s="46"/>
      <c r="AL53" s="46">
        <v>25.74</v>
      </c>
      <c r="AM53" s="46"/>
      <c r="AN53" s="46"/>
      <c r="AO53" s="46" t="s">
        <v>230</v>
      </c>
      <c r="AP53" s="46"/>
      <c r="AQ53" s="46"/>
      <c r="AR53" s="46" t="s">
        <v>231</v>
      </c>
    </row>
    <row r="54" spans="1:45" ht="30" x14ac:dyDescent="0.25">
      <c r="A54" s="43">
        <f t="shared" si="34"/>
        <v>29</v>
      </c>
      <c r="B54" s="184" t="s">
        <v>221</v>
      </c>
      <c r="C54" s="80"/>
      <c r="D54" s="80"/>
      <c r="E54" s="80">
        <v>1.0900000000000001</v>
      </c>
      <c r="F54" s="80"/>
      <c r="G54" s="80"/>
      <c r="H54" s="80">
        <v>1.22</v>
      </c>
      <c r="I54" s="80"/>
      <c r="J54" s="80"/>
      <c r="K54" s="80">
        <v>2.2400000000000002</v>
      </c>
      <c r="L54" s="80"/>
      <c r="M54" s="80"/>
      <c r="N54" s="64">
        <v>2.96</v>
      </c>
      <c r="O54" s="64"/>
      <c r="P54" s="64"/>
      <c r="Q54" s="64">
        <v>0.48</v>
      </c>
      <c r="R54" s="64"/>
      <c r="S54" s="64"/>
      <c r="T54" s="64">
        <v>0.41</v>
      </c>
      <c r="U54" s="64"/>
      <c r="V54" s="64"/>
      <c r="W54" s="64">
        <v>0.2</v>
      </c>
      <c r="X54" s="64"/>
      <c r="Y54" s="64"/>
      <c r="Z54" s="64">
        <v>0.18</v>
      </c>
      <c r="AA54" s="64"/>
      <c r="AB54" s="64"/>
      <c r="AC54" s="64">
        <v>0.41</v>
      </c>
      <c r="AD54" s="64"/>
      <c r="AE54" s="64"/>
      <c r="AF54" s="64">
        <v>0.44</v>
      </c>
      <c r="AG54" s="64"/>
      <c r="AH54" s="64"/>
      <c r="AI54" s="64">
        <v>42</v>
      </c>
      <c r="AJ54" s="46"/>
      <c r="AK54" s="46"/>
      <c r="AL54" s="46">
        <v>37.19</v>
      </c>
      <c r="AM54" s="46"/>
      <c r="AN54" s="46"/>
      <c r="AO54" s="46">
        <v>9</v>
      </c>
      <c r="AP54" s="46"/>
      <c r="AQ54" s="46"/>
      <c r="AR54" s="46">
        <v>18.399999999999999</v>
      </c>
    </row>
    <row r="55" spans="1:45" ht="30" x14ac:dyDescent="0.25">
      <c r="A55" s="43">
        <f t="shared" si="34"/>
        <v>30</v>
      </c>
      <c r="B55" s="184" t="s">
        <v>222</v>
      </c>
      <c r="C55" s="80"/>
      <c r="D55" s="80"/>
      <c r="E55" s="80">
        <v>13.5</v>
      </c>
      <c r="F55" s="146"/>
      <c r="G55" s="146"/>
      <c r="H55" s="146">
        <v>10.14</v>
      </c>
      <c r="I55" s="80"/>
      <c r="J55" s="80"/>
      <c r="K55" s="80">
        <v>3.74</v>
      </c>
      <c r="L55" s="146"/>
      <c r="M55" s="146"/>
      <c r="N55" s="146">
        <v>6.67</v>
      </c>
      <c r="O55" s="64"/>
      <c r="P55" s="64"/>
      <c r="Q55" s="64">
        <v>3.61</v>
      </c>
      <c r="R55" s="133"/>
      <c r="S55" s="133"/>
      <c r="T55" s="133">
        <v>1.52</v>
      </c>
      <c r="U55" s="64"/>
      <c r="V55" s="64"/>
      <c r="W55" s="64">
        <v>5.86</v>
      </c>
      <c r="X55" s="133"/>
      <c r="Y55" s="133"/>
      <c r="Z55" s="178">
        <v>4.5599999999999996</v>
      </c>
      <c r="AA55" s="178"/>
      <c r="AB55" s="178"/>
      <c r="AC55" s="178"/>
      <c r="AD55" s="178"/>
      <c r="AE55" s="178"/>
      <c r="AF55" s="178">
        <v>3</v>
      </c>
      <c r="AG55" s="178"/>
      <c r="AH55" s="178"/>
      <c r="AI55" s="178"/>
      <c r="AJ55" s="178"/>
      <c r="AK55" s="178"/>
      <c r="AL55" s="178">
        <v>19.27</v>
      </c>
      <c r="AM55" s="178"/>
      <c r="AN55" s="178"/>
      <c r="AO55" s="178"/>
      <c r="AP55" s="178"/>
      <c r="AQ55" s="178"/>
      <c r="AR55" s="178" t="s">
        <v>237</v>
      </c>
    </row>
    <row r="56" spans="1:45" ht="30" x14ac:dyDescent="0.25">
      <c r="A56" s="43">
        <f t="shared" si="34"/>
        <v>31</v>
      </c>
      <c r="B56" s="184" t="s">
        <v>223</v>
      </c>
      <c r="C56" s="80"/>
      <c r="D56" s="80">
        <v>3.8</v>
      </c>
      <c r="E56" s="80"/>
      <c r="F56" s="80"/>
      <c r="G56" s="80">
        <v>3.8</v>
      </c>
      <c r="H56" s="80"/>
      <c r="I56" s="80"/>
      <c r="J56" s="80">
        <v>4.0999999999999996</v>
      </c>
      <c r="K56" s="80"/>
      <c r="L56" s="80"/>
      <c r="M56" s="80">
        <v>2.5</v>
      </c>
      <c r="N56" s="64"/>
      <c r="O56" s="64"/>
      <c r="P56" s="64">
        <v>0.3</v>
      </c>
      <c r="Q56" s="64"/>
      <c r="R56" s="64"/>
      <c r="S56" s="64">
        <v>0.3</v>
      </c>
      <c r="T56" s="64"/>
      <c r="U56" s="64"/>
      <c r="V56" s="64">
        <v>1.8</v>
      </c>
      <c r="W56" s="64"/>
      <c r="X56" s="64"/>
      <c r="Y56" s="64">
        <v>0.1</v>
      </c>
      <c r="Z56" s="64"/>
      <c r="AA56" s="64"/>
      <c r="AB56" s="64">
        <v>3.3</v>
      </c>
      <c r="AC56" s="64"/>
      <c r="AD56" s="64"/>
      <c r="AE56" s="64">
        <v>0.3</v>
      </c>
      <c r="AF56" s="64"/>
      <c r="AG56" s="64"/>
      <c r="AH56" s="64">
        <v>100</v>
      </c>
      <c r="AI56" s="64"/>
      <c r="AJ56" s="46"/>
      <c r="AK56" s="46">
        <v>76</v>
      </c>
      <c r="AL56" s="46"/>
      <c r="AM56" s="46"/>
      <c r="AN56" s="46">
        <v>2.4</v>
      </c>
      <c r="AO56" s="46"/>
      <c r="AP56" s="46"/>
      <c r="AQ56" s="46">
        <v>5.3</v>
      </c>
      <c r="AR56" s="46"/>
    </row>
    <row r="57" spans="1:45" ht="45" x14ac:dyDescent="0.25">
      <c r="A57" s="43">
        <f t="shared" si="34"/>
        <v>32</v>
      </c>
      <c r="B57" s="184" t="s">
        <v>224</v>
      </c>
      <c r="C57" s="80">
        <v>2.96</v>
      </c>
      <c r="D57" s="80"/>
      <c r="E57" s="80"/>
      <c r="F57" s="80">
        <v>1.64</v>
      </c>
      <c r="G57" s="80"/>
      <c r="H57" s="80"/>
      <c r="I57" s="80">
        <v>1.59</v>
      </c>
      <c r="J57" s="80"/>
      <c r="K57" s="80"/>
      <c r="L57" s="80">
        <v>2.23</v>
      </c>
      <c r="M57" s="80"/>
      <c r="N57" s="64"/>
      <c r="O57" s="64">
        <v>1.86</v>
      </c>
      <c r="P57" s="64"/>
      <c r="Q57" s="64"/>
      <c r="R57" s="64">
        <v>0.73</v>
      </c>
      <c r="S57" s="64"/>
      <c r="T57" s="64"/>
      <c r="U57" s="64">
        <v>2.2599999999999998</v>
      </c>
      <c r="V57" s="64"/>
      <c r="W57" s="64"/>
      <c r="X57" s="64"/>
      <c r="Y57" s="64"/>
      <c r="Z57" s="64"/>
      <c r="AA57" s="64"/>
      <c r="AB57" s="64"/>
      <c r="AC57" s="64"/>
      <c r="AD57" s="64">
        <v>2.29</v>
      </c>
      <c r="AE57" s="64"/>
      <c r="AF57" s="64"/>
      <c r="AG57" s="64">
        <v>70.5</v>
      </c>
      <c r="AH57" s="64"/>
      <c r="AI57" s="64"/>
      <c r="AJ57" s="46">
        <v>47.2</v>
      </c>
      <c r="AK57" s="46"/>
      <c r="AL57" s="46"/>
      <c r="AM57" s="46">
        <v>15.14</v>
      </c>
      <c r="AN57" s="46"/>
      <c r="AO57" s="46"/>
      <c r="AP57" s="46">
        <v>32.270000000000003</v>
      </c>
      <c r="AQ57" s="46"/>
      <c r="AR57" s="145"/>
    </row>
    <row r="58" spans="1:45" ht="30" x14ac:dyDescent="0.25">
      <c r="A58" s="190">
        <v>33</v>
      </c>
      <c r="B58" s="170" t="s">
        <v>271</v>
      </c>
      <c r="C58" s="80"/>
      <c r="D58" s="80"/>
      <c r="E58" s="80"/>
      <c r="F58" s="80"/>
      <c r="G58" s="209">
        <v>3.3</v>
      </c>
      <c r="H58" s="80"/>
      <c r="I58" s="80"/>
      <c r="J58" s="80"/>
      <c r="K58" s="80"/>
      <c r="L58" s="80"/>
      <c r="M58" s="80">
        <v>0.3</v>
      </c>
      <c r="N58" s="64"/>
      <c r="O58" s="64"/>
      <c r="P58" s="64"/>
      <c r="Q58" s="64"/>
      <c r="R58" s="64"/>
      <c r="S58" s="64">
        <v>3.1</v>
      </c>
      <c r="T58" s="64"/>
      <c r="U58" s="64"/>
      <c r="V58" s="64"/>
      <c r="W58" s="64"/>
      <c r="X58" s="64"/>
      <c r="Y58" s="64">
        <v>2.9</v>
      </c>
      <c r="Z58" s="64"/>
      <c r="AA58" s="64"/>
      <c r="AB58" s="64"/>
      <c r="AC58" s="64"/>
      <c r="AD58" s="64"/>
      <c r="AE58" s="64">
        <v>9.4</v>
      </c>
      <c r="AF58" s="64"/>
      <c r="AG58" s="64"/>
      <c r="AH58" s="64"/>
      <c r="AI58" s="64"/>
      <c r="AJ58" s="46"/>
      <c r="AK58" s="46">
        <v>34.4</v>
      </c>
      <c r="AL58" s="46"/>
      <c r="AM58" s="46"/>
      <c r="AN58" s="46"/>
      <c r="AO58" s="46"/>
      <c r="AP58" s="46"/>
      <c r="AQ58" s="46">
        <v>19</v>
      </c>
      <c r="AR58" s="145"/>
    </row>
    <row r="59" spans="1:45" x14ac:dyDescent="0.25">
      <c r="A59" s="190">
        <v>34</v>
      </c>
      <c r="B59" s="170" t="s">
        <v>298</v>
      </c>
      <c r="C59" s="80"/>
      <c r="D59" s="80"/>
      <c r="E59" s="80"/>
      <c r="F59" s="80"/>
      <c r="G59" s="209"/>
      <c r="H59" s="80"/>
      <c r="I59" s="80"/>
      <c r="J59" s="80"/>
      <c r="K59" s="80"/>
      <c r="L59" s="80"/>
      <c r="M59" s="80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46"/>
      <c r="AK59" s="46"/>
      <c r="AL59" s="46"/>
      <c r="AM59" s="46"/>
      <c r="AN59" s="46"/>
      <c r="AO59" s="46"/>
      <c r="AP59" s="46"/>
      <c r="AQ59" s="46"/>
      <c r="AR59" s="145"/>
    </row>
    <row r="60" spans="1:45" x14ac:dyDescent="0.25">
      <c r="A60" s="17"/>
      <c r="B60" s="134" t="s">
        <v>225</v>
      </c>
      <c r="C60" s="210">
        <f t="shared" ref="C60:D60" si="35">AVERAGE(C26:C59)</f>
        <v>9.3033333333333328</v>
      </c>
      <c r="D60" s="210">
        <f t="shared" si="35"/>
        <v>9.7539999999999996</v>
      </c>
      <c r="E60" s="210">
        <f>AVERAGE(E26:E59)</f>
        <v>8.0915999999999997</v>
      </c>
      <c r="F60" s="210">
        <f t="shared" ref="F60:AR60" si="36">AVERAGE(F26:F59)</f>
        <v>9.7778571428571439</v>
      </c>
      <c r="G60" s="210">
        <f t="shared" si="36"/>
        <v>9.945333333333334</v>
      </c>
      <c r="H60" s="210">
        <f t="shared" si="36"/>
        <v>8.3178260869565221</v>
      </c>
      <c r="I60" s="210">
        <f t="shared" si="36"/>
        <v>6.5781818181818181</v>
      </c>
      <c r="J60" s="210">
        <f t="shared" si="36"/>
        <v>6.0030769230769225</v>
      </c>
      <c r="K60" s="210">
        <f t="shared" si="36"/>
        <v>7.5900000000000007</v>
      </c>
      <c r="L60" s="210">
        <f t="shared" si="36"/>
        <v>5.2164285714285725</v>
      </c>
      <c r="M60" s="210">
        <f t="shared" si="36"/>
        <v>4.5299999999999994</v>
      </c>
      <c r="N60" s="210">
        <f t="shared" si="36"/>
        <v>6.3854545454545448</v>
      </c>
      <c r="O60" s="210">
        <f t="shared" si="36"/>
        <v>1.3550000000000002</v>
      </c>
      <c r="P60" s="210">
        <f t="shared" si="36"/>
        <v>1.537857142857143</v>
      </c>
      <c r="Q60" s="210">
        <f t="shared" si="36"/>
        <v>1.3772</v>
      </c>
      <c r="R60" s="210">
        <f t="shared" si="36"/>
        <v>1.6207142857142858</v>
      </c>
      <c r="S60" s="210">
        <f t="shared" si="36"/>
        <v>2.0153333333333334</v>
      </c>
      <c r="T60" s="210">
        <f t="shared" si="36"/>
        <v>1.5736363636363635</v>
      </c>
      <c r="U60" s="210">
        <f t="shared" si="36"/>
        <v>3.8983333333333334</v>
      </c>
      <c r="V60" s="210">
        <f t="shared" si="36"/>
        <v>5.177142857142857</v>
      </c>
      <c r="W60" s="210">
        <f t="shared" si="36"/>
        <v>4.0592000000000006</v>
      </c>
      <c r="X60" s="210">
        <f t="shared" si="36"/>
        <v>5.6229999999999993</v>
      </c>
      <c r="Y60" s="210">
        <f t="shared" si="36"/>
        <v>6.0013333333333332</v>
      </c>
      <c r="Z60" s="210">
        <f t="shared" si="36"/>
        <v>4.7160869565217407</v>
      </c>
      <c r="AA60" s="210">
        <f t="shared" si="36"/>
        <v>3.2228571428571429</v>
      </c>
      <c r="AB60" s="210">
        <f t="shared" si="36"/>
        <v>3.2592307692307685</v>
      </c>
      <c r="AC60" s="210">
        <f t="shared" si="36"/>
        <v>2.6390909090909087</v>
      </c>
      <c r="AD60" s="210">
        <f t="shared" si="36"/>
        <v>3.5199999999999996</v>
      </c>
      <c r="AE60" s="210">
        <f t="shared" si="36"/>
        <v>3.3179999999999992</v>
      </c>
      <c r="AF60" s="210">
        <f t="shared" si="36"/>
        <v>3.0430434782608695</v>
      </c>
      <c r="AG60" s="210">
        <f t="shared" si="36"/>
        <v>41.843636363636364</v>
      </c>
      <c r="AH60" s="210">
        <f t="shared" si="36"/>
        <v>47.849999999999994</v>
      </c>
      <c r="AI60" s="210">
        <f t="shared" si="36"/>
        <v>37.600909090909084</v>
      </c>
      <c r="AJ60" s="210">
        <f t="shared" si="36"/>
        <v>36.53357142857142</v>
      </c>
      <c r="AK60" s="210">
        <f t="shared" si="36"/>
        <v>48.118666666666655</v>
      </c>
      <c r="AL60" s="210">
        <f t="shared" si="36"/>
        <v>36.837391304347825</v>
      </c>
      <c r="AM60" s="210">
        <f t="shared" si="36"/>
        <v>6.8675833333333332</v>
      </c>
      <c r="AN60" s="210">
        <f t="shared" si="36"/>
        <v>5.3602499999999997</v>
      </c>
      <c r="AO60" s="210">
        <f t="shared" si="36"/>
        <v>4.5942857142857134</v>
      </c>
      <c r="AP60" s="210">
        <f t="shared" si="36"/>
        <v>13.174000000000001</v>
      </c>
      <c r="AQ60" s="210">
        <f t="shared" si="36"/>
        <v>7.5840000000000005</v>
      </c>
      <c r="AR60" s="210">
        <f t="shared" si="36"/>
        <v>7.35</v>
      </c>
      <c r="AS60" s="210" t="e">
        <f t="shared" ref="AS60" si="37">AVERAGE(AS26:AS58)</f>
        <v>#DIV/0!</v>
      </c>
    </row>
    <row r="61" spans="1:45" x14ac:dyDescent="0.25">
      <c r="A61" s="17"/>
      <c r="B61" s="135" t="s">
        <v>226</v>
      </c>
      <c r="C61" s="147">
        <f>(C60+C25)/2</f>
        <v>10.363666666666665</v>
      </c>
      <c r="D61" s="147">
        <f t="shared" ref="D61:AR61" si="38">(D60+D25)/2</f>
        <v>10.236166666666666</v>
      </c>
      <c r="E61" s="147">
        <f t="shared" si="38"/>
        <v>9.0457999999999998</v>
      </c>
      <c r="F61" s="147">
        <f t="shared" si="38"/>
        <v>11.078928571428571</v>
      </c>
      <c r="G61" s="147">
        <f t="shared" si="38"/>
        <v>10.769333333333334</v>
      </c>
      <c r="H61" s="147">
        <f t="shared" si="38"/>
        <v>9.9089130434782611</v>
      </c>
      <c r="I61" s="147">
        <f t="shared" si="38"/>
        <v>5.981590909090909</v>
      </c>
      <c r="J61" s="147">
        <f t="shared" si="38"/>
        <v>6.0523717948717941</v>
      </c>
      <c r="K61" s="147">
        <f t="shared" si="38"/>
        <v>5.57</v>
      </c>
      <c r="L61" s="147">
        <f t="shared" si="38"/>
        <v>5.5452142857142857</v>
      </c>
      <c r="M61" s="147">
        <f t="shared" si="38"/>
        <v>5.628333333333333</v>
      </c>
      <c r="N61" s="147">
        <f t="shared" si="38"/>
        <v>4.7927272727272729</v>
      </c>
      <c r="O61" s="147">
        <f t="shared" si="38"/>
        <v>1.8365</v>
      </c>
      <c r="P61" s="147">
        <f t="shared" si="38"/>
        <v>1.9043452380952384</v>
      </c>
      <c r="Q61" s="147">
        <f t="shared" si="38"/>
        <v>1.8136000000000001</v>
      </c>
      <c r="R61" s="147">
        <f t="shared" si="38"/>
        <v>1.971857142857143</v>
      </c>
      <c r="S61" s="147">
        <f t="shared" si="38"/>
        <v>2.0997500000000002</v>
      </c>
      <c r="T61" s="147">
        <f t="shared" si="38"/>
        <v>2.7868181818181816</v>
      </c>
      <c r="U61" s="147">
        <f t="shared" si="38"/>
        <v>6.737166666666667</v>
      </c>
      <c r="V61" s="147">
        <f t="shared" si="38"/>
        <v>7.3535714285714295</v>
      </c>
      <c r="W61" s="147">
        <f t="shared" si="38"/>
        <v>6.3046000000000006</v>
      </c>
      <c r="X61" s="147">
        <f t="shared" si="38"/>
        <v>8.2329285714285714</v>
      </c>
      <c r="Y61" s="147">
        <f t="shared" si="38"/>
        <v>8.251435897435897</v>
      </c>
      <c r="Z61" s="147">
        <f t="shared" si="38"/>
        <v>6.3580434782608704</v>
      </c>
      <c r="AA61" s="147">
        <f t="shared" si="38"/>
        <v>3.9457142857142866</v>
      </c>
      <c r="AB61" s="147">
        <f t="shared" si="38"/>
        <v>3.9558653846153842</v>
      </c>
      <c r="AC61" s="147">
        <f t="shared" si="38"/>
        <v>2.8195454545454544</v>
      </c>
      <c r="AD61" s="147">
        <f t="shared" si="38"/>
        <v>4.0804999999999998</v>
      </c>
      <c r="AE61" s="147">
        <f t="shared" si="38"/>
        <v>4.5452499999999993</v>
      </c>
      <c r="AF61" s="147">
        <f t="shared" si="38"/>
        <v>2.521521739130435</v>
      </c>
      <c r="AG61" s="147">
        <f t="shared" si="38"/>
        <v>46.829318181818181</v>
      </c>
      <c r="AH61" s="147">
        <f t="shared" si="38"/>
        <v>47.845833333333331</v>
      </c>
      <c r="AI61" s="147">
        <f t="shared" si="38"/>
        <v>43.150454545454544</v>
      </c>
      <c r="AJ61" s="147">
        <f t="shared" si="38"/>
        <v>45.62828571428571</v>
      </c>
      <c r="AK61" s="147">
        <f t="shared" si="38"/>
        <v>49.522249999999985</v>
      </c>
      <c r="AL61" s="147">
        <f t="shared" si="38"/>
        <v>47.918695652173909</v>
      </c>
      <c r="AM61" s="147">
        <f t="shared" si="38"/>
        <v>6.0471249999999994</v>
      </c>
      <c r="AN61" s="147">
        <f t="shared" si="38"/>
        <v>5.1001250000000002</v>
      </c>
      <c r="AO61" s="147" t="e">
        <f t="shared" si="38"/>
        <v>#DIV/0!</v>
      </c>
      <c r="AP61" s="147">
        <f t="shared" si="38"/>
        <v>10.078666666666667</v>
      </c>
      <c r="AQ61" s="147">
        <f t="shared" si="38"/>
        <v>6.4353333333333333</v>
      </c>
      <c r="AR61" s="147" t="e">
        <f t="shared" si="38"/>
        <v>#DIV/0!</v>
      </c>
    </row>
  </sheetData>
  <mergeCells count="28">
    <mergeCell ref="U1:Z1"/>
    <mergeCell ref="U9:W9"/>
    <mergeCell ref="X9:Z9"/>
    <mergeCell ref="AA9:AC9"/>
    <mergeCell ref="AA8:AF8"/>
    <mergeCell ref="U8:Z8"/>
    <mergeCell ref="AD9:AF9"/>
    <mergeCell ref="AP9:AR9"/>
    <mergeCell ref="I9:K9"/>
    <mergeCell ref="L9:N9"/>
    <mergeCell ref="O9:Q9"/>
    <mergeCell ref="R9:T9"/>
    <mergeCell ref="AM8:AR8"/>
    <mergeCell ref="C6:AR7"/>
    <mergeCell ref="AS7:AS9"/>
    <mergeCell ref="A5:A10"/>
    <mergeCell ref="B5:B10"/>
    <mergeCell ref="C5:AR5"/>
    <mergeCell ref="AS5:AS6"/>
    <mergeCell ref="C8:H8"/>
    <mergeCell ref="I8:N8"/>
    <mergeCell ref="AG8:AL8"/>
    <mergeCell ref="AG9:AI9"/>
    <mergeCell ref="AJ9:AL9"/>
    <mergeCell ref="C9:E9"/>
    <mergeCell ref="F9:H9"/>
    <mergeCell ref="O8:T8"/>
    <mergeCell ref="AM9:AO9"/>
  </mergeCells>
  <pageMargins left="0" right="0" top="0" bottom="0.74803149606299213" header="0" footer="0.31496062992125984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AX61"/>
  <sheetViews>
    <sheetView workbookViewId="0">
      <pane xSplit="1" ySplit="11" topLeftCell="L12" activePane="bottomRight" state="frozen"/>
      <selection pane="topRight" activeCell="B1" sqref="B1"/>
      <selection pane="bottomLeft" activeCell="A12" sqref="A12"/>
      <selection pane="bottomRight" activeCell="S58" sqref="S58:T59"/>
    </sheetView>
  </sheetViews>
  <sheetFormatPr defaultColWidth="9.140625" defaultRowHeight="15" x14ac:dyDescent="0.25"/>
  <cols>
    <col min="1" max="1" width="4.42578125" style="66" customWidth="1"/>
    <col min="2" max="2" width="42.7109375" style="22" customWidth="1"/>
    <col min="3" max="3" width="10" style="22" customWidth="1"/>
    <col min="4" max="4" width="11.140625" style="22" customWidth="1"/>
    <col min="5" max="5" width="7.7109375" style="22" customWidth="1"/>
    <col min="6" max="7" width="7.42578125" style="66" customWidth="1"/>
    <col min="8" max="8" width="7" style="66" customWidth="1"/>
    <col min="9" max="9" width="9" style="66" customWidth="1"/>
    <col min="10" max="10" width="7.7109375" style="66" customWidth="1"/>
    <col min="11" max="12" width="6.28515625" style="66" customWidth="1"/>
    <col min="13" max="13" width="7.140625" style="66" customWidth="1"/>
    <col min="14" max="18" width="6.28515625" style="66" customWidth="1"/>
    <col min="19" max="19" width="7.5703125" style="66" customWidth="1"/>
    <col min="20" max="20" width="7.7109375" style="66" customWidth="1"/>
    <col min="21" max="24" width="6.28515625" style="66" customWidth="1"/>
    <col min="25" max="26" width="7.42578125" style="66" customWidth="1"/>
    <col min="27" max="40" width="6.5703125" style="66" customWidth="1"/>
    <col min="41" max="42" width="7.42578125" style="66" customWidth="1"/>
    <col min="43" max="45" width="6.140625" style="66" customWidth="1"/>
    <col min="46" max="46" width="6.7109375" style="66" customWidth="1"/>
    <col min="47" max="47" width="6.140625" style="66" customWidth="1"/>
    <col min="48" max="48" width="7.42578125" style="66" customWidth="1"/>
    <col min="49" max="50" width="6.140625" style="66" customWidth="1"/>
    <col min="51" max="16384" width="9.140625" style="66"/>
  </cols>
  <sheetData>
    <row r="1" spans="1:50" s="58" customFormat="1" x14ac:dyDescent="0.25">
      <c r="A1" s="81"/>
      <c r="B1" s="82"/>
      <c r="C1" s="82"/>
      <c r="D1" s="82"/>
      <c r="E1" s="82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310" t="s">
        <v>155</v>
      </c>
      <c r="W1" s="310"/>
      <c r="X1" s="310"/>
      <c r="Y1" s="310"/>
      <c r="Z1" s="310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</row>
    <row r="2" spans="1:50" x14ac:dyDescent="0.25">
      <c r="A2" s="71"/>
      <c r="B2" s="83"/>
      <c r="C2" s="83"/>
      <c r="D2" s="83"/>
      <c r="E2" s="83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</row>
    <row r="3" spans="1:50" s="26" customFormat="1" ht="14.25" x14ac:dyDescent="0.2">
      <c r="A3" s="74"/>
      <c r="B3" s="311" t="s">
        <v>59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74"/>
      <c r="AW3" s="74"/>
      <c r="AX3" s="74"/>
    </row>
    <row r="4" spans="1:50" x14ac:dyDescent="0.25">
      <c r="A4" s="85"/>
      <c r="B4" s="86"/>
      <c r="C4" s="86"/>
      <c r="D4" s="86"/>
      <c r="E4" s="86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8"/>
    </row>
    <row r="5" spans="1:50" x14ac:dyDescent="0.25">
      <c r="A5" s="295" t="s">
        <v>28</v>
      </c>
      <c r="B5" s="288" t="s">
        <v>39</v>
      </c>
      <c r="C5" s="298" t="s">
        <v>163</v>
      </c>
      <c r="D5" s="299"/>
      <c r="E5" s="270" t="s">
        <v>119</v>
      </c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 t="s">
        <v>130</v>
      </c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 t="s">
        <v>144</v>
      </c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</row>
    <row r="6" spans="1:50" x14ac:dyDescent="0.25">
      <c r="A6" s="295"/>
      <c r="B6" s="288"/>
      <c r="C6" s="300"/>
      <c r="D6" s="301"/>
      <c r="E6" s="270" t="s">
        <v>139</v>
      </c>
      <c r="F6" s="270"/>
      <c r="G6" s="270"/>
      <c r="H6" s="270"/>
      <c r="I6" s="270"/>
      <c r="J6" s="270"/>
      <c r="K6" s="270"/>
      <c r="L6" s="270"/>
      <c r="M6" s="270"/>
      <c r="N6" s="270"/>
      <c r="O6" s="270" t="s">
        <v>120</v>
      </c>
      <c r="P6" s="270"/>
      <c r="Q6" s="270"/>
      <c r="R6" s="270"/>
      <c r="S6" s="270"/>
      <c r="T6" s="270"/>
      <c r="U6" s="270" t="s">
        <v>139</v>
      </c>
      <c r="V6" s="270"/>
      <c r="W6" s="270"/>
      <c r="X6" s="270"/>
      <c r="Y6" s="270"/>
      <c r="Z6" s="270"/>
      <c r="AA6" s="270"/>
      <c r="AB6" s="270"/>
      <c r="AC6" s="270"/>
      <c r="AD6" s="270"/>
      <c r="AE6" s="270" t="s">
        <v>120</v>
      </c>
      <c r="AF6" s="270"/>
      <c r="AG6" s="270"/>
      <c r="AH6" s="270"/>
      <c r="AI6" s="270"/>
      <c r="AJ6" s="270"/>
      <c r="AK6" s="270" t="s">
        <v>139</v>
      </c>
      <c r="AL6" s="270"/>
      <c r="AM6" s="270"/>
      <c r="AN6" s="270"/>
      <c r="AO6" s="270"/>
      <c r="AP6" s="270"/>
      <c r="AQ6" s="270"/>
      <c r="AR6" s="270"/>
      <c r="AS6" s="270"/>
      <c r="AT6" s="270"/>
      <c r="AU6" s="304" t="s">
        <v>138</v>
      </c>
      <c r="AV6" s="305"/>
      <c r="AW6" s="305"/>
      <c r="AX6" s="306"/>
    </row>
    <row r="7" spans="1:50" s="69" customFormat="1" ht="22.5" customHeight="1" x14ac:dyDescent="0.25">
      <c r="A7" s="295"/>
      <c r="B7" s="288"/>
      <c r="C7" s="300"/>
      <c r="D7" s="301"/>
      <c r="E7" s="249" t="s">
        <v>98</v>
      </c>
      <c r="F7" s="249"/>
      <c r="G7" s="249"/>
      <c r="H7" s="249"/>
      <c r="I7" s="249"/>
      <c r="J7" s="249"/>
      <c r="K7" s="249" t="s">
        <v>136</v>
      </c>
      <c r="L7" s="249"/>
      <c r="M7" s="249" t="s">
        <v>137</v>
      </c>
      <c r="N7" s="249"/>
      <c r="O7" s="249" t="s">
        <v>4</v>
      </c>
      <c r="P7" s="249"/>
      <c r="Q7" s="249" t="s">
        <v>57</v>
      </c>
      <c r="R7" s="249"/>
      <c r="S7" s="290" t="s">
        <v>148</v>
      </c>
      <c r="T7" s="290"/>
      <c r="U7" s="249" t="s">
        <v>98</v>
      </c>
      <c r="V7" s="249"/>
      <c r="W7" s="249"/>
      <c r="X7" s="249"/>
      <c r="Y7" s="249"/>
      <c r="Z7" s="249"/>
      <c r="AA7" s="249" t="s">
        <v>142</v>
      </c>
      <c r="AB7" s="249"/>
      <c r="AC7" s="249" t="s">
        <v>143</v>
      </c>
      <c r="AD7" s="249"/>
      <c r="AE7" s="249" t="s">
        <v>4</v>
      </c>
      <c r="AF7" s="249"/>
      <c r="AG7" s="249" t="s">
        <v>57</v>
      </c>
      <c r="AH7" s="249"/>
      <c r="AI7" s="249" t="s">
        <v>58</v>
      </c>
      <c r="AJ7" s="249"/>
      <c r="AK7" s="249" t="s">
        <v>98</v>
      </c>
      <c r="AL7" s="249"/>
      <c r="AM7" s="249"/>
      <c r="AN7" s="249"/>
      <c r="AO7" s="249"/>
      <c r="AP7" s="249"/>
      <c r="AQ7" s="249" t="s">
        <v>142</v>
      </c>
      <c r="AR7" s="249"/>
      <c r="AS7" s="249" t="s">
        <v>143</v>
      </c>
      <c r="AT7" s="249"/>
      <c r="AU7" s="307"/>
      <c r="AV7" s="308"/>
      <c r="AW7" s="308"/>
      <c r="AX7" s="309"/>
    </row>
    <row r="8" spans="1:50" s="69" customFormat="1" ht="48.75" customHeight="1" x14ac:dyDescent="0.25">
      <c r="A8" s="295"/>
      <c r="B8" s="288"/>
      <c r="C8" s="300"/>
      <c r="D8" s="301"/>
      <c r="E8" s="249" t="s">
        <v>134</v>
      </c>
      <c r="F8" s="249"/>
      <c r="G8" s="249" t="s">
        <v>132</v>
      </c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90"/>
      <c r="T8" s="290"/>
      <c r="U8" s="249" t="s">
        <v>140</v>
      </c>
      <c r="V8" s="249"/>
      <c r="W8" s="249" t="s">
        <v>132</v>
      </c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 t="s">
        <v>140</v>
      </c>
      <c r="AL8" s="249"/>
      <c r="AM8" s="249" t="s">
        <v>132</v>
      </c>
      <c r="AN8" s="249"/>
      <c r="AO8" s="249"/>
      <c r="AP8" s="249"/>
      <c r="AQ8" s="249"/>
      <c r="AR8" s="249"/>
      <c r="AS8" s="249"/>
      <c r="AT8" s="249"/>
      <c r="AU8" s="249" t="s">
        <v>10</v>
      </c>
      <c r="AV8" s="249"/>
      <c r="AW8" s="249" t="s">
        <v>91</v>
      </c>
      <c r="AX8" s="249"/>
    </row>
    <row r="9" spans="1:50" s="89" customFormat="1" ht="45.75" customHeight="1" x14ac:dyDescent="0.25">
      <c r="A9" s="295"/>
      <c r="B9" s="288"/>
      <c r="C9" s="302"/>
      <c r="D9" s="303"/>
      <c r="E9" s="249"/>
      <c r="F9" s="249"/>
      <c r="G9" s="249" t="s">
        <v>133</v>
      </c>
      <c r="H9" s="249"/>
      <c r="I9" s="289" t="s">
        <v>135</v>
      </c>
      <c r="J9" s="289"/>
      <c r="K9" s="249"/>
      <c r="L9" s="249"/>
      <c r="M9" s="249"/>
      <c r="N9" s="249"/>
      <c r="O9" s="249"/>
      <c r="P9" s="249"/>
      <c r="Q9" s="249"/>
      <c r="R9" s="249"/>
      <c r="S9" s="290"/>
      <c r="T9" s="290"/>
      <c r="U9" s="249"/>
      <c r="V9" s="249"/>
      <c r="W9" s="249" t="s">
        <v>141</v>
      </c>
      <c r="X9" s="249"/>
      <c r="Y9" s="289" t="s">
        <v>149</v>
      </c>
      <c r="Z9" s="28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 t="s">
        <v>141</v>
      </c>
      <c r="AN9" s="249"/>
      <c r="AO9" s="289" t="s">
        <v>149</v>
      </c>
      <c r="AP9" s="289"/>
      <c r="AQ9" s="249"/>
      <c r="AR9" s="249"/>
      <c r="AS9" s="249"/>
      <c r="AT9" s="249"/>
      <c r="AU9" s="249"/>
      <c r="AV9" s="249"/>
      <c r="AW9" s="249"/>
      <c r="AX9" s="249"/>
    </row>
    <row r="10" spans="1:50" s="89" customFormat="1" ht="55.5" customHeight="1" x14ac:dyDescent="0.25">
      <c r="A10" s="295"/>
      <c r="B10" s="288"/>
      <c r="C10" s="116" t="s">
        <v>177</v>
      </c>
      <c r="D10" s="116" t="s">
        <v>178</v>
      </c>
      <c r="E10" s="56">
        <v>2020</v>
      </c>
      <c r="F10" s="56">
        <v>2021</v>
      </c>
      <c r="G10" s="109">
        <v>2020</v>
      </c>
      <c r="H10" s="109">
        <v>2021</v>
      </c>
      <c r="I10" s="109">
        <v>2020</v>
      </c>
      <c r="J10" s="109">
        <v>2021</v>
      </c>
      <c r="K10" s="109">
        <v>2020</v>
      </c>
      <c r="L10" s="109">
        <v>2021</v>
      </c>
      <c r="M10" s="109">
        <v>2020</v>
      </c>
      <c r="N10" s="109">
        <v>2021</v>
      </c>
      <c r="O10" s="109">
        <v>2020</v>
      </c>
      <c r="P10" s="109">
        <v>2021</v>
      </c>
      <c r="Q10" s="109">
        <v>2020</v>
      </c>
      <c r="R10" s="109">
        <v>2021</v>
      </c>
      <c r="S10" s="116">
        <v>2020</v>
      </c>
      <c r="T10" s="116">
        <v>2021</v>
      </c>
      <c r="U10" s="109">
        <v>2020</v>
      </c>
      <c r="V10" s="109">
        <v>2021</v>
      </c>
      <c r="W10" s="109">
        <v>2020</v>
      </c>
      <c r="X10" s="109">
        <v>2021</v>
      </c>
      <c r="Y10" s="109">
        <v>2020</v>
      </c>
      <c r="Z10" s="109">
        <v>2021</v>
      </c>
      <c r="AA10" s="109">
        <v>2020</v>
      </c>
      <c r="AB10" s="109">
        <v>2021</v>
      </c>
      <c r="AC10" s="109">
        <v>2020</v>
      </c>
      <c r="AD10" s="109">
        <v>2021</v>
      </c>
      <c r="AE10" s="109">
        <v>2020</v>
      </c>
      <c r="AF10" s="109">
        <v>2021</v>
      </c>
      <c r="AG10" s="109">
        <v>2020</v>
      </c>
      <c r="AH10" s="109">
        <v>2021</v>
      </c>
      <c r="AI10" s="109">
        <v>2020</v>
      </c>
      <c r="AJ10" s="109">
        <v>2021</v>
      </c>
      <c r="AK10" s="109">
        <v>2020</v>
      </c>
      <c r="AL10" s="109">
        <v>2021</v>
      </c>
      <c r="AM10" s="109">
        <v>2020</v>
      </c>
      <c r="AN10" s="109">
        <v>2021</v>
      </c>
      <c r="AO10" s="109">
        <v>2020</v>
      </c>
      <c r="AP10" s="109">
        <v>2021</v>
      </c>
      <c r="AQ10" s="109">
        <v>2020</v>
      </c>
      <c r="AR10" s="109">
        <v>2021</v>
      </c>
      <c r="AS10" s="109">
        <v>2020</v>
      </c>
      <c r="AT10" s="109">
        <v>2021</v>
      </c>
      <c r="AU10" s="109">
        <v>2020</v>
      </c>
      <c r="AV10" s="109">
        <v>2021</v>
      </c>
      <c r="AW10" s="109">
        <v>2020</v>
      </c>
      <c r="AX10" s="109">
        <v>2021</v>
      </c>
    </row>
    <row r="11" spans="1:50" s="91" customFormat="1" x14ac:dyDescent="0.25">
      <c r="A11" s="90">
        <v>1</v>
      </c>
      <c r="B11" s="90">
        <f>A11+1</f>
        <v>2</v>
      </c>
      <c r="C11" s="112">
        <f t="shared" ref="C11:AX11" si="0">B11+1</f>
        <v>3</v>
      </c>
      <c r="D11" s="112">
        <f t="shared" si="0"/>
        <v>4</v>
      </c>
      <c r="E11" s="90">
        <f t="shared" si="0"/>
        <v>5</v>
      </c>
      <c r="F11" s="90">
        <f t="shared" si="0"/>
        <v>6</v>
      </c>
      <c r="G11" s="90">
        <f t="shared" si="0"/>
        <v>7</v>
      </c>
      <c r="H11" s="90">
        <f t="shared" si="0"/>
        <v>8</v>
      </c>
      <c r="I11" s="90">
        <f t="shared" si="0"/>
        <v>9</v>
      </c>
      <c r="J11" s="90">
        <f t="shared" si="0"/>
        <v>10</v>
      </c>
      <c r="K11" s="90">
        <f t="shared" si="0"/>
        <v>11</v>
      </c>
      <c r="L11" s="90">
        <f t="shared" si="0"/>
        <v>12</v>
      </c>
      <c r="M11" s="90">
        <f t="shared" si="0"/>
        <v>13</v>
      </c>
      <c r="N11" s="90">
        <f t="shared" si="0"/>
        <v>14</v>
      </c>
      <c r="O11" s="90">
        <f t="shared" si="0"/>
        <v>15</v>
      </c>
      <c r="P11" s="90">
        <f t="shared" si="0"/>
        <v>16</v>
      </c>
      <c r="Q11" s="90">
        <f t="shared" si="0"/>
        <v>17</v>
      </c>
      <c r="R11" s="90">
        <f t="shared" si="0"/>
        <v>18</v>
      </c>
      <c r="S11" s="112">
        <f t="shared" si="0"/>
        <v>19</v>
      </c>
      <c r="T11" s="112">
        <f t="shared" si="0"/>
        <v>20</v>
      </c>
      <c r="U11" s="90">
        <f t="shared" si="0"/>
        <v>21</v>
      </c>
      <c r="V11" s="90">
        <f t="shared" si="0"/>
        <v>22</v>
      </c>
      <c r="W11" s="90">
        <f t="shared" si="0"/>
        <v>23</v>
      </c>
      <c r="X11" s="90">
        <f t="shared" si="0"/>
        <v>24</v>
      </c>
      <c r="Y11" s="90">
        <f t="shared" si="0"/>
        <v>25</v>
      </c>
      <c r="Z11" s="90">
        <f t="shared" si="0"/>
        <v>26</v>
      </c>
      <c r="AA11" s="90">
        <f t="shared" si="0"/>
        <v>27</v>
      </c>
      <c r="AB11" s="90">
        <f t="shared" si="0"/>
        <v>28</v>
      </c>
      <c r="AC11" s="90">
        <f t="shared" si="0"/>
        <v>29</v>
      </c>
      <c r="AD11" s="90">
        <f t="shared" si="0"/>
        <v>30</v>
      </c>
      <c r="AE11" s="90">
        <f t="shared" si="0"/>
        <v>31</v>
      </c>
      <c r="AF11" s="90">
        <f t="shared" si="0"/>
        <v>32</v>
      </c>
      <c r="AG11" s="90">
        <f t="shared" si="0"/>
        <v>33</v>
      </c>
      <c r="AH11" s="90">
        <f t="shared" si="0"/>
        <v>34</v>
      </c>
      <c r="AI11" s="90">
        <f t="shared" si="0"/>
        <v>35</v>
      </c>
      <c r="AJ11" s="90">
        <f t="shared" si="0"/>
        <v>36</v>
      </c>
      <c r="AK11" s="90">
        <f t="shared" si="0"/>
        <v>37</v>
      </c>
      <c r="AL11" s="90">
        <f t="shared" si="0"/>
        <v>38</v>
      </c>
      <c r="AM11" s="90">
        <f t="shared" si="0"/>
        <v>39</v>
      </c>
      <c r="AN11" s="90">
        <f t="shared" si="0"/>
        <v>40</v>
      </c>
      <c r="AO11" s="90">
        <f t="shared" si="0"/>
        <v>41</v>
      </c>
      <c r="AP11" s="90">
        <f t="shared" si="0"/>
        <v>42</v>
      </c>
      <c r="AQ11" s="90">
        <f t="shared" si="0"/>
        <v>43</v>
      </c>
      <c r="AR11" s="90">
        <f t="shared" si="0"/>
        <v>44</v>
      </c>
      <c r="AS11" s="90">
        <f t="shared" si="0"/>
        <v>45</v>
      </c>
      <c r="AT11" s="90">
        <f t="shared" si="0"/>
        <v>46</v>
      </c>
      <c r="AU11" s="90">
        <f t="shared" si="0"/>
        <v>47</v>
      </c>
      <c r="AV11" s="90">
        <f t="shared" si="0"/>
        <v>48</v>
      </c>
      <c r="AW11" s="90">
        <f t="shared" si="0"/>
        <v>49</v>
      </c>
      <c r="AX11" s="90">
        <f t="shared" si="0"/>
        <v>50</v>
      </c>
    </row>
    <row r="12" spans="1:50" s="92" customFormat="1" ht="20.25" customHeight="1" x14ac:dyDescent="0.25">
      <c r="A12" s="51">
        <v>1</v>
      </c>
      <c r="B12" s="170" t="s">
        <v>179</v>
      </c>
      <c r="C12" s="128">
        <f>E12+U12+AK12</f>
        <v>14699</v>
      </c>
      <c r="D12" s="128">
        <f>F12+V12+AL12</f>
        <v>17615</v>
      </c>
      <c r="E12" s="48">
        <v>14637</v>
      </c>
      <c r="F12" s="48">
        <v>17483</v>
      </c>
      <c r="G12" s="48">
        <v>161</v>
      </c>
      <c r="H12" s="48">
        <v>177</v>
      </c>
      <c r="I12" s="48"/>
      <c r="J12" s="48">
        <v>1</v>
      </c>
      <c r="K12" s="48">
        <v>2008</v>
      </c>
      <c r="L12" s="48">
        <v>2372</v>
      </c>
      <c r="M12" s="48">
        <v>3</v>
      </c>
      <c r="N12" s="48"/>
      <c r="O12" s="48">
        <v>21.93</v>
      </c>
      <c r="P12" s="48">
        <v>27.26</v>
      </c>
      <c r="Q12" s="48">
        <v>2.5499999999999998</v>
      </c>
      <c r="R12" s="63">
        <v>3.04</v>
      </c>
      <c r="S12" s="65">
        <f>K12/C12</f>
        <v>0.13660793251241582</v>
      </c>
      <c r="T12" s="65">
        <f t="shared" ref="T12:T61" si="1">L12/D12</f>
        <v>0.13465796196423502</v>
      </c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>
        <v>62</v>
      </c>
      <c r="AL12" s="48">
        <v>132</v>
      </c>
      <c r="AM12" s="48"/>
      <c r="AN12" s="48">
        <v>3</v>
      </c>
      <c r="AO12" s="48"/>
      <c r="AP12" s="48"/>
      <c r="AQ12" s="48">
        <v>8</v>
      </c>
      <c r="AR12" s="48">
        <v>5</v>
      </c>
      <c r="AS12" s="48"/>
      <c r="AT12" s="48"/>
      <c r="AU12" s="48">
        <v>179</v>
      </c>
      <c r="AV12" s="48">
        <v>362</v>
      </c>
      <c r="AW12" s="48">
        <v>14</v>
      </c>
      <c r="AX12" s="48">
        <v>23</v>
      </c>
    </row>
    <row r="13" spans="1:50" ht="30" x14ac:dyDescent="0.25">
      <c r="A13" s="43">
        <f>A12+1</f>
        <v>2</v>
      </c>
      <c r="B13" s="184" t="s">
        <v>180</v>
      </c>
      <c r="C13" s="128">
        <f t="shared" ref="C13:C61" si="2">E13+U13+AK13</f>
        <v>34009</v>
      </c>
      <c r="D13" s="128">
        <f t="shared" ref="D13:D61" si="3">F13+V13+AL13</f>
        <v>39143</v>
      </c>
      <c r="E13" s="48">
        <v>33988</v>
      </c>
      <c r="F13" s="48">
        <v>39104</v>
      </c>
      <c r="G13" s="48">
        <v>536</v>
      </c>
      <c r="H13" s="48">
        <v>685</v>
      </c>
      <c r="I13" s="48">
        <v>43</v>
      </c>
      <c r="J13" s="160">
        <v>13</v>
      </c>
      <c r="K13" s="48">
        <v>1275</v>
      </c>
      <c r="L13" s="48">
        <v>1716</v>
      </c>
      <c r="M13" s="48">
        <v>15</v>
      </c>
      <c r="N13" s="48">
        <v>20</v>
      </c>
      <c r="O13" s="48">
        <v>21.8</v>
      </c>
      <c r="P13" s="160">
        <v>19.600000000000001</v>
      </c>
      <c r="Q13" s="48">
        <v>0.9</v>
      </c>
      <c r="R13" s="63">
        <v>1.04</v>
      </c>
      <c r="S13" s="65">
        <f t="shared" ref="S13:S61" si="4">K13/C13</f>
        <v>3.7490076156311565E-2</v>
      </c>
      <c r="T13" s="65">
        <f t="shared" si="1"/>
        <v>4.3839256061109264E-2</v>
      </c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48">
        <v>21</v>
      </c>
      <c r="AL13" s="48">
        <v>39</v>
      </c>
      <c r="AM13" s="48">
        <v>5</v>
      </c>
      <c r="AN13" s="202"/>
      <c r="AO13" s="48"/>
      <c r="AP13" s="48"/>
      <c r="AQ13" s="48"/>
      <c r="AR13" s="48"/>
      <c r="AS13" s="48"/>
      <c r="AT13" s="48"/>
      <c r="AU13" s="48">
        <v>221</v>
      </c>
      <c r="AV13" s="48">
        <v>424</v>
      </c>
      <c r="AW13" s="48"/>
      <c r="AX13" s="48"/>
    </row>
    <row r="14" spans="1:50" ht="30" x14ac:dyDescent="0.25">
      <c r="A14" s="43">
        <f t="shared" ref="A14:A24" si="5">A13+1</f>
        <v>3</v>
      </c>
      <c r="B14" s="184" t="s">
        <v>181</v>
      </c>
      <c r="C14" s="128">
        <f t="shared" si="2"/>
        <v>9591</v>
      </c>
      <c r="D14" s="128">
        <f t="shared" si="3"/>
        <v>10025</v>
      </c>
      <c r="E14" s="48">
        <v>9554</v>
      </c>
      <c r="F14" s="48">
        <v>9890</v>
      </c>
      <c r="G14" s="48"/>
      <c r="H14" s="48"/>
      <c r="I14" s="48"/>
      <c r="J14" s="48"/>
      <c r="K14" s="48">
        <v>2636</v>
      </c>
      <c r="L14" s="48">
        <v>4414</v>
      </c>
      <c r="M14" s="48"/>
      <c r="N14" s="48"/>
      <c r="O14" s="48">
        <v>18.100000000000001</v>
      </c>
      <c r="P14" s="48">
        <v>15.3</v>
      </c>
      <c r="Q14" s="48">
        <v>3</v>
      </c>
      <c r="R14" s="63">
        <v>3.9</v>
      </c>
      <c r="S14" s="65">
        <f t="shared" si="4"/>
        <v>0.27484099676780316</v>
      </c>
      <c r="T14" s="65">
        <f t="shared" si="1"/>
        <v>0.4402992518703242</v>
      </c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48">
        <v>37</v>
      </c>
      <c r="AL14" s="48">
        <v>135</v>
      </c>
      <c r="AM14" s="48"/>
      <c r="AN14" s="48"/>
      <c r="AO14" s="48"/>
      <c r="AP14" s="48"/>
      <c r="AQ14" s="48">
        <v>1508</v>
      </c>
      <c r="AR14" s="48">
        <v>2190</v>
      </c>
      <c r="AS14" s="48"/>
      <c r="AT14" s="48"/>
      <c r="AU14" s="48">
        <v>512</v>
      </c>
      <c r="AV14" s="48">
        <v>688</v>
      </c>
      <c r="AW14" s="48">
        <v>74</v>
      </c>
      <c r="AX14" s="48">
        <v>86</v>
      </c>
    </row>
    <row r="15" spans="1:50" ht="30" x14ac:dyDescent="0.25">
      <c r="A15" s="43">
        <f t="shared" si="5"/>
        <v>4</v>
      </c>
      <c r="B15" s="184" t="s">
        <v>182</v>
      </c>
      <c r="C15" s="128">
        <f t="shared" si="2"/>
        <v>13446</v>
      </c>
      <c r="D15" s="128">
        <f t="shared" si="3"/>
        <v>12345</v>
      </c>
      <c r="E15" s="48">
        <v>13422</v>
      </c>
      <c r="F15" s="48">
        <v>12318</v>
      </c>
      <c r="G15" s="48">
        <v>53</v>
      </c>
      <c r="H15" s="48">
        <v>115</v>
      </c>
      <c r="I15" s="48">
        <v>6</v>
      </c>
      <c r="J15" s="48">
        <v>30</v>
      </c>
      <c r="K15" s="48">
        <v>695</v>
      </c>
      <c r="L15" s="48">
        <v>682</v>
      </c>
      <c r="M15" s="48">
        <v>3</v>
      </c>
      <c r="N15" s="48">
        <v>8</v>
      </c>
      <c r="O15" s="48">
        <v>11.88</v>
      </c>
      <c r="P15" s="48">
        <v>9.09</v>
      </c>
      <c r="Q15" s="48">
        <v>0.6</v>
      </c>
      <c r="R15" s="63">
        <v>2.31</v>
      </c>
      <c r="S15" s="65">
        <f t="shared" si="4"/>
        <v>5.1688234419158111E-2</v>
      </c>
      <c r="T15" s="65">
        <f t="shared" si="1"/>
        <v>5.5245038477116239E-2</v>
      </c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48">
        <v>24</v>
      </c>
      <c r="AL15" s="48">
        <v>27</v>
      </c>
      <c r="AM15" s="48"/>
      <c r="AN15" s="48"/>
      <c r="AO15" s="48"/>
      <c r="AP15" s="48"/>
      <c r="AQ15" s="48">
        <v>509</v>
      </c>
      <c r="AR15" s="48">
        <v>815</v>
      </c>
      <c r="AS15" s="48"/>
      <c r="AT15" s="48"/>
      <c r="AU15" s="48">
        <v>213</v>
      </c>
      <c r="AV15" s="48">
        <v>268</v>
      </c>
      <c r="AW15" s="48">
        <v>20</v>
      </c>
      <c r="AX15" s="48">
        <v>8</v>
      </c>
    </row>
    <row r="16" spans="1:50" x14ac:dyDescent="0.25">
      <c r="A16" s="43">
        <f t="shared" si="5"/>
        <v>5</v>
      </c>
      <c r="B16" s="185" t="s">
        <v>183</v>
      </c>
      <c r="C16" s="128">
        <f t="shared" si="2"/>
        <v>12055</v>
      </c>
      <c r="D16" s="128">
        <f t="shared" si="3"/>
        <v>14570</v>
      </c>
      <c r="E16" s="48">
        <v>12055</v>
      </c>
      <c r="F16" s="48">
        <v>14570</v>
      </c>
      <c r="G16" s="48">
        <v>335</v>
      </c>
      <c r="H16" s="48">
        <v>251</v>
      </c>
      <c r="I16" s="48">
        <v>82</v>
      </c>
      <c r="J16" s="48">
        <v>14</v>
      </c>
      <c r="K16" s="48">
        <v>941</v>
      </c>
      <c r="L16" s="48">
        <v>1010</v>
      </c>
      <c r="M16" s="48"/>
      <c r="N16" s="48"/>
      <c r="O16" s="48">
        <v>16.600000000000001</v>
      </c>
      <c r="P16" s="48">
        <v>17.600000000000001</v>
      </c>
      <c r="Q16" s="48">
        <v>1</v>
      </c>
      <c r="R16" s="63">
        <v>1</v>
      </c>
      <c r="S16" s="65">
        <f t="shared" si="4"/>
        <v>7.8058896723351312E-2</v>
      </c>
      <c r="T16" s="65">
        <f t="shared" si="1"/>
        <v>6.9320521619766651E-2</v>
      </c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</row>
    <row r="17" spans="1:50" ht="30" x14ac:dyDescent="0.25">
      <c r="A17" s="43">
        <f t="shared" si="5"/>
        <v>6</v>
      </c>
      <c r="B17" s="184" t="s">
        <v>184</v>
      </c>
      <c r="C17" s="128">
        <f t="shared" si="2"/>
        <v>24267</v>
      </c>
      <c r="D17" s="128">
        <f t="shared" si="3"/>
        <v>22597</v>
      </c>
      <c r="E17" s="48">
        <v>24124</v>
      </c>
      <c r="F17" s="48">
        <v>22408</v>
      </c>
      <c r="G17" s="48">
        <v>17</v>
      </c>
      <c r="H17" s="48">
        <v>22</v>
      </c>
      <c r="I17" s="48"/>
      <c r="J17" s="48"/>
      <c r="K17" s="48">
        <v>2442</v>
      </c>
      <c r="L17" s="48">
        <v>5653</v>
      </c>
      <c r="M17" s="48">
        <v>11</v>
      </c>
      <c r="N17" s="48">
        <v>4</v>
      </c>
      <c r="O17" s="48">
        <v>17</v>
      </c>
      <c r="P17" s="48">
        <v>16.75</v>
      </c>
      <c r="Q17" s="48">
        <v>1.2</v>
      </c>
      <c r="R17" s="63">
        <v>2.6</v>
      </c>
      <c r="S17" s="65">
        <f t="shared" si="4"/>
        <v>0.10063048584497465</v>
      </c>
      <c r="T17" s="65">
        <f t="shared" si="1"/>
        <v>0.25016595123246449</v>
      </c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216">
        <v>143</v>
      </c>
      <c r="AL17" s="216">
        <v>189</v>
      </c>
      <c r="AM17" s="48">
        <v>143</v>
      </c>
      <c r="AN17" s="48"/>
      <c r="AO17" s="48"/>
      <c r="AP17" s="48"/>
      <c r="AQ17" s="48">
        <v>1176</v>
      </c>
      <c r="AR17" s="48">
        <v>1193</v>
      </c>
      <c r="AS17" s="48">
        <v>1</v>
      </c>
      <c r="AT17" s="48">
        <v>0</v>
      </c>
      <c r="AU17" s="48">
        <v>544</v>
      </c>
      <c r="AV17" s="48">
        <v>536</v>
      </c>
      <c r="AW17" s="48">
        <v>9</v>
      </c>
      <c r="AX17" s="48">
        <v>23</v>
      </c>
    </row>
    <row r="18" spans="1:50" ht="30" x14ac:dyDescent="0.25">
      <c r="A18" s="43">
        <f t="shared" si="5"/>
        <v>7</v>
      </c>
      <c r="B18" s="184" t="s">
        <v>185</v>
      </c>
      <c r="C18" s="128">
        <f t="shared" si="2"/>
        <v>7114</v>
      </c>
      <c r="D18" s="128">
        <f t="shared" si="3"/>
        <v>8915</v>
      </c>
      <c r="E18" s="48">
        <v>7082</v>
      </c>
      <c r="F18" s="48">
        <v>8874</v>
      </c>
      <c r="G18" s="48">
        <v>70</v>
      </c>
      <c r="H18" s="48">
        <v>86</v>
      </c>
      <c r="I18" s="48">
        <v>6</v>
      </c>
      <c r="J18" s="48">
        <v>20</v>
      </c>
      <c r="K18" s="48">
        <v>972</v>
      </c>
      <c r="L18" s="48">
        <v>1472</v>
      </c>
      <c r="M18" s="48">
        <v>38</v>
      </c>
      <c r="N18" s="48">
        <v>29</v>
      </c>
      <c r="O18" s="48">
        <v>19.8</v>
      </c>
      <c r="P18" s="48"/>
      <c r="Q18" s="48">
        <v>1.6</v>
      </c>
      <c r="R18" s="145"/>
      <c r="S18" s="65">
        <f t="shared" si="4"/>
        <v>0.13663199325274109</v>
      </c>
      <c r="T18" s="65">
        <f t="shared" si="1"/>
        <v>0.1651149747616377</v>
      </c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48">
        <v>32</v>
      </c>
      <c r="AL18" s="48">
        <v>41</v>
      </c>
      <c r="AM18" s="48"/>
      <c r="AN18" s="48"/>
      <c r="AO18" s="48"/>
      <c r="AP18" s="48"/>
      <c r="AQ18" s="48">
        <v>2</v>
      </c>
      <c r="AR18" s="48">
        <v>18</v>
      </c>
      <c r="AS18" s="48"/>
      <c r="AT18" s="48">
        <v>6</v>
      </c>
      <c r="AU18" s="48"/>
      <c r="AV18" s="48">
        <v>26</v>
      </c>
      <c r="AW18" s="48"/>
      <c r="AX18" s="145"/>
    </row>
    <row r="19" spans="1:50" ht="30" x14ac:dyDescent="0.25">
      <c r="A19" s="43">
        <f t="shared" si="5"/>
        <v>8</v>
      </c>
      <c r="B19" s="184" t="s">
        <v>186</v>
      </c>
      <c r="C19" s="128">
        <f t="shared" si="2"/>
        <v>5104</v>
      </c>
      <c r="D19" s="128">
        <f t="shared" si="3"/>
        <v>6247</v>
      </c>
      <c r="E19" s="48">
        <v>5104</v>
      </c>
      <c r="F19" s="48">
        <v>6247</v>
      </c>
      <c r="G19" s="48">
        <v>75</v>
      </c>
      <c r="H19" s="48">
        <v>84</v>
      </c>
      <c r="I19" s="48">
        <v>9</v>
      </c>
      <c r="J19" s="160">
        <v>9</v>
      </c>
      <c r="K19" s="48">
        <v>149</v>
      </c>
      <c r="L19" s="48">
        <v>162</v>
      </c>
      <c r="M19" s="48">
        <v>10</v>
      </c>
      <c r="N19" s="48">
        <v>7</v>
      </c>
      <c r="O19" s="48">
        <v>24.2</v>
      </c>
      <c r="P19" s="160">
        <v>23.8</v>
      </c>
      <c r="Q19" s="48">
        <v>0.5</v>
      </c>
      <c r="R19" s="189">
        <v>0.7</v>
      </c>
      <c r="S19" s="65">
        <f t="shared" si="4"/>
        <v>2.9192789968652037E-2</v>
      </c>
      <c r="T19" s="65">
        <f t="shared" si="1"/>
        <v>2.5932447574835923E-2</v>
      </c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</row>
    <row r="20" spans="1:50" ht="30" x14ac:dyDescent="0.25">
      <c r="A20" s="43">
        <f t="shared" si="5"/>
        <v>9</v>
      </c>
      <c r="B20" s="184" t="s">
        <v>187</v>
      </c>
      <c r="C20" s="128">
        <f t="shared" si="2"/>
        <v>5741</v>
      </c>
      <c r="D20" s="128">
        <f t="shared" si="3"/>
        <v>6298</v>
      </c>
      <c r="E20" s="48">
        <v>5716</v>
      </c>
      <c r="F20" s="48">
        <v>6278</v>
      </c>
      <c r="G20" s="48">
        <v>43</v>
      </c>
      <c r="H20" s="48">
        <v>53</v>
      </c>
      <c r="I20" s="48">
        <v>23</v>
      </c>
      <c r="J20" s="48">
        <v>27</v>
      </c>
      <c r="K20" s="48">
        <v>475</v>
      </c>
      <c r="L20" s="48">
        <v>656</v>
      </c>
      <c r="M20" s="48">
        <v>10</v>
      </c>
      <c r="N20" s="48">
        <v>12</v>
      </c>
      <c r="O20" s="48">
        <v>15</v>
      </c>
      <c r="P20" s="48">
        <v>18</v>
      </c>
      <c r="Q20" s="48">
        <v>0.9</v>
      </c>
      <c r="R20" s="63">
        <v>1.3</v>
      </c>
      <c r="S20" s="65">
        <f t="shared" si="4"/>
        <v>8.2738198920048772E-2</v>
      </c>
      <c r="T20" s="65">
        <f t="shared" si="1"/>
        <v>0.10416005080978089</v>
      </c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48">
        <v>25</v>
      </c>
      <c r="AL20" s="160">
        <v>20</v>
      </c>
      <c r="AM20" s="48"/>
      <c r="AN20" s="48"/>
      <c r="AO20" s="48"/>
      <c r="AP20" s="48"/>
      <c r="AQ20" s="48">
        <v>69</v>
      </c>
      <c r="AR20" s="160">
        <v>71</v>
      </c>
      <c r="AS20" s="48"/>
      <c r="AT20" s="48"/>
      <c r="AU20" s="48">
        <v>114</v>
      </c>
      <c r="AV20" s="48">
        <v>126</v>
      </c>
      <c r="AW20" s="48">
        <v>10</v>
      </c>
      <c r="AX20" s="48">
        <v>12</v>
      </c>
    </row>
    <row r="21" spans="1:50" ht="30" x14ac:dyDescent="0.25">
      <c r="A21" s="43">
        <f t="shared" si="5"/>
        <v>10</v>
      </c>
      <c r="B21" s="184" t="s">
        <v>188</v>
      </c>
      <c r="C21" s="128">
        <f t="shared" si="2"/>
        <v>4306</v>
      </c>
      <c r="D21" s="128">
        <f t="shared" si="3"/>
        <v>4276</v>
      </c>
      <c r="E21" s="48">
        <v>4306</v>
      </c>
      <c r="F21" s="48">
        <v>4269</v>
      </c>
      <c r="G21" s="48">
        <v>44</v>
      </c>
      <c r="H21" s="48">
        <v>36</v>
      </c>
      <c r="I21" s="48"/>
      <c r="J21" s="48"/>
      <c r="K21" s="48">
        <v>174</v>
      </c>
      <c r="L21" s="48">
        <v>224</v>
      </c>
      <c r="M21" s="48"/>
      <c r="N21" s="48">
        <v>1</v>
      </c>
      <c r="O21" s="48">
        <v>17.5</v>
      </c>
      <c r="P21" s="48">
        <v>17.89</v>
      </c>
      <c r="Q21" s="48">
        <v>0.5</v>
      </c>
      <c r="R21" s="63">
        <v>0.59</v>
      </c>
      <c r="S21" s="65">
        <f t="shared" si="4"/>
        <v>4.0408732001857871E-2</v>
      </c>
      <c r="T21" s="65">
        <f t="shared" si="1"/>
        <v>5.2385406922357346E-2</v>
      </c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48"/>
      <c r="AL21" s="48">
        <v>7</v>
      </c>
      <c r="AM21" s="48"/>
      <c r="AN21" s="48"/>
      <c r="AO21" s="48"/>
      <c r="AP21" s="48"/>
      <c r="AQ21" s="48">
        <v>5</v>
      </c>
      <c r="AR21" s="48">
        <v>4</v>
      </c>
      <c r="AS21" s="48"/>
      <c r="AT21" s="48"/>
      <c r="AU21" s="48">
        <v>8</v>
      </c>
      <c r="AV21" s="48">
        <v>3</v>
      </c>
      <c r="AW21" s="48">
        <v>1</v>
      </c>
      <c r="AX21" s="48">
        <v>1</v>
      </c>
    </row>
    <row r="22" spans="1:50" ht="30" x14ac:dyDescent="0.25">
      <c r="A22" s="43">
        <f t="shared" si="5"/>
        <v>11</v>
      </c>
      <c r="B22" s="184" t="s">
        <v>189</v>
      </c>
      <c r="C22" s="128">
        <f t="shared" si="2"/>
        <v>5477</v>
      </c>
      <c r="D22" s="128">
        <f t="shared" si="3"/>
        <v>7306</v>
      </c>
      <c r="E22" s="48">
        <v>5452</v>
      </c>
      <c r="F22" s="48">
        <v>7296</v>
      </c>
      <c r="G22" s="48">
        <v>136</v>
      </c>
      <c r="H22" s="48">
        <v>195</v>
      </c>
      <c r="I22" s="48">
        <v>14</v>
      </c>
      <c r="J22" s="48">
        <v>133</v>
      </c>
      <c r="K22" s="48">
        <v>349</v>
      </c>
      <c r="L22" s="48">
        <v>767</v>
      </c>
      <c r="M22" s="48">
        <v>3</v>
      </c>
      <c r="N22" s="48">
        <v>5</v>
      </c>
      <c r="O22" s="48">
        <v>13.7</v>
      </c>
      <c r="P22" s="48">
        <v>20</v>
      </c>
      <c r="Q22" s="48">
        <v>1.2</v>
      </c>
      <c r="R22" s="63">
        <v>2.4700000000000002</v>
      </c>
      <c r="S22" s="65">
        <f t="shared" si="4"/>
        <v>6.3721015154281538E-2</v>
      </c>
      <c r="T22" s="65">
        <f t="shared" si="1"/>
        <v>0.10498220640569395</v>
      </c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48">
        <v>25</v>
      </c>
      <c r="AL22" s="48">
        <v>10</v>
      </c>
      <c r="AM22" s="48"/>
      <c r="AN22" s="48"/>
      <c r="AO22" s="48"/>
      <c r="AP22" s="48"/>
      <c r="AQ22" s="48">
        <v>47</v>
      </c>
      <c r="AR22" s="48">
        <v>91</v>
      </c>
      <c r="AS22" s="48"/>
      <c r="AT22" s="48"/>
      <c r="AU22" s="48">
        <v>60</v>
      </c>
      <c r="AV22" s="48">
        <v>149</v>
      </c>
      <c r="AW22" s="48">
        <v>4</v>
      </c>
      <c r="AX22" s="48">
        <v>7</v>
      </c>
    </row>
    <row r="23" spans="1:50" ht="30" x14ac:dyDescent="0.25">
      <c r="A23" s="43">
        <f t="shared" si="5"/>
        <v>12</v>
      </c>
      <c r="B23" s="184" t="s">
        <v>190</v>
      </c>
      <c r="C23" s="128">
        <f t="shared" si="2"/>
        <v>5908</v>
      </c>
      <c r="D23" s="128">
        <f t="shared" si="3"/>
        <v>6113</v>
      </c>
      <c r="E23" s="48">
        <v>5824</v>
      </c>
      <c r="F23" s="48">
        <v>6037</v>
      </c>
      <c r="G23" s="48">
        <v>32</v>
      </c>
      <c r="H23" s="48">
        <v>33</v>
      </c>
      <c r="I23" s="48">
        <v>8</v>
      </c>
      <c r="J23" s="48">
        <v>7</v>
      </c>
      <c r="K23" s="48">
        <v>288</v>
      </c>
      <c r="L23" s="48">
        <v>311</v>
      </c>
      <c r="M23" s="48">
        <v>7</v>
      </c>
      <c r="N23" s="48">
        <v>6</v>
      </c>
      <c r="O23" s="48">
        <v>20.260000000000002</v>
      </c>
      <c r="P23" s="48">
        <v>24.92</v>
      </c>
      <c r="Q23" s="48">
        <v>0.86</v>
      </c>
      <c r="R23" s="63">
        <v>1.21</v>
      </c>
      <c r="S23" s="65">
        <f t="shared" si="4"/>
        <v>4.8747461069735952E-2</v>
      </c>
      <c r="T23" s="65">
        <f t="shared" si="1"/>
        <v>5.0875184034025848E-2</v>
      </c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48">
        <v>84</v>
      </c>
      <c r="AL23" s="48">
        <v>76</v>
      </c>
      <c r="AM23" s="48"/>
      <c r="AN23" s="48"/>
      <c r="AO23" s="48"/>
      <c r="AP23" s="48"/>
      <c r="AQ23" s="48"/>
      <c r="AR23" s="48"/>
      <c r="AS23" s="48"/>
      <c r="AT23" s="48"/>
      <c r="AU23" s="48">
        <v>53</v>
      </c>
      <c r="AV23" s="48">
        <v>76</v>
      </c>
      <c r="AW23" s="145"/>
      <c r="AX23" s="145"/>
    </row>
    <row r="24" spans="1:50" ht="30" x14ac:dyDescent="0.25">
      <c r="A24" s="43">
        <f t="shared" si="5"/>
        <v>13</v>
      </c>
      <c r="B24" s="184" t="s">
        <v>191</v>
      </c>
      <c r="C24" s="128">
        <f t="shared" si="2"/>
        <v>1831</v>
      </c>
      <c r="D24" s="128">
        <f t="shared" si="3"/>
        <v>2967</v>
      </c>
      <c r="E24" s="48">
        <v>1827</v>
      </c>
      <c r="F24" s="48">
        <v>2965</v>
      </c>
      <c r="G24" s="48">
        <v>23</v>
      </c>
      <c r="H24" s="48">
        <v>17</v>
      </c>
      <c r="I24" s="48"/>
      <c r="J24" s="48">
        <v>8</v>
      </c>
      <c r="K24" s="48"/>
      <c r="L24" s="48"/>
      <c r="M24" s="48"/>
      <c r="N24" s="48"/>
      <c r="O24" s="48">
        <v>8</v>
      </c>
      <c r="P24" s="48">
        <v>6</v>
      </c>
      <c r="Q24" s="48"/>
      <c r="R24" s="63"/>
      <c r="S24" s="65">
        <f t="shared" si="4"/>
        <v>0</v>
      </c>
      <c r="T24" s="65">
        <f t="shared" si="1"/>
        <v>0</v>
      </c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48">
        <v>4</v>
      </c>
      <c r="AL24" s="48">
        <v>2</v>
      </c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</row>
    <row r="25" spans="1:50" x14ac:dyDescent="0.25">
      <c r="A25" s="138"/>
      <c r="B25" s="134" t="s">
        <v>192</v>
      </c>
      <c r="C25" s="128">
        <f t="shared" si="2"/>
        <v>143548</v>
      </c>
      <c r="D25" s="128">
        <f t="shared" si="3"/>
        <v>158417</v>
      </c>
      <c r="E25" s="125">
        <f>SUM(E12:E24)</f>
        <v>143091</v>
      </c>
      <c r="F25" s="125">
        <f t="shared" ref="F25:R25" si="6">SUM(F12:F24)</f>
        <v>157739</v>
      </c>
      <c r="G25" s="125">
        <f t="shared" si="6"/>
        <v>1525</v>
      </c>
      <c r="H25" s="125">
        <f t="shared" si="6"/>
        <v>1754</v>
      </c>
      <c r="I25" s="125">
        <f t="shared" si="6"/>
        <v>191</v>
      </c>
      <c r="J25" s="125">
        <f t="shared" si="6"/>
        <v>262</v>
      </c>
      <c r="K25" s="125">
        <f t="shared" si="6"/>
        <v>12404</v>
      </c>
      <c r="L25" s="125">
        <f t="shared" si="6"/>
        <v>19439</v>
      </c>
      <c r="M25" s="125">
        <f t="shared" si="6"/>
        <v>100</v>
      </c>
      <c r="N25" s="125">
        <f t="shared" si="6"/>
        <v>92</v>
      </c>
      <c r="O25" s="125">
        <f t="shared" si="6"/>
        <v>225.76999999999998</v>
      </c>
      <c r="P25" s="125">
        <f t="shared" si="6"/>
        <v>216.21000000000004</v>
      </c>
      <c r="Q25" s="125">
        <f t="shared" si="6"/>
        <v>14.809999999999997</v>
      </c>
      <c r="R25" s="125">
        <f t="shared" si="6"/>
        <v>20.16</v>
      </c>
      <c r="S25" s="65">
        <f t="shared" si="4"/>
        <v>8.6410120656505135E-2</v>
      </c>
      <c r="T25" s="65">
        <f t="shared" si="1"/>
        <v>0.12270779019928417</v>
      </c>
      <c r="U25" s="139">
        <f>SUM(U12:U24)</f>
        <v>0</v>
      </c>
      <c r="V25" s="139">
        <f t="shared" ref="V25:AX25" si="7">SUM(V12:V24)</f>
        <v>0</v>
      </c>
      <c r="W25" s="139">
        <f t="shared" si="7"/>
        <v>0</v>
      </c>
      <c r="X25" s="139">
        <f t="shared" si="7"/>
        <v>0</v>
      </c>
      <c r="Y25" s="139">
        <f t="shared" si="7"/>
        <v>0</v>
      </c>
      <c r="Z25" s="139">
        <f t="shared" si="7"/>
        <v>0</v>
      </c>
      <c r="AA25" s="139">
        <f t="shared" si="7"/>
        <v>0</v>
      </c>
      <c r="AB25" s="139">
        <f t="shared" si="7"/>
        <v>0</v>
      </c>
      <c r="AC25" s="139">
        <f t="shared" si="7"/>
        <v>0</v>
      </c>
      <c r="AD25" s="139">
        <f t="shared" si="7"/>
        <v>0</v>
      </c>
      <c r="AE25" s="139">
        <f t="shared" si="7"/>
        <v>0</v>
      </c>
      <c r="AF25" s="139">
        <f t="shared" si="7"/>
        <v>0</v>
      </c>
      <c r="AG25" s="139">
        <f t="shared" si="7"/>
        <v>0</v>
      </c>
      <c r="AH25" s="139">
        <f t="shared" si="7"/>
        <v>0</v>
      </c>
      <c r="AI25" s="139">
        <f t="shared" si="7"/>
        <v>0</v>
      </c>
      <c r="AJ25" s="139">
        <f t="shared" si="7"/>
        <v>0</v>
      </c>
      <c r="AK25" s="139">
        <f t="shared" si="7"/>
        <v>457</v>
      </c>
      <c r="AL25" s="139">
        <f t="shared" si="7"/>
        <v>678</v>
      </c>
      <c r="AM25" s="139">
        <f t="shared" si="7"/>
        <v>148</v>
      </c>
      <c r="AN25" s="139">
        <f t="shared" si="7"/>
        <v>3</v>
      </c>
      <c r="AO25" s="139">
        <f t="shared" si="7"/>
        <v>0</v>
      </c>
      <c r="AP25" s="139">
        <f t="shared" si="7"/>
        <v>0</v>
      </c>
      <c r="AQ25" s="139">
        <f t="shared" si="7"/>
        <v>3324</v>
      </c>
      <c r="AR25" s="139">
        <f t="shared" si="7"/>
        <v>4387</v>
      </c>
      <c r="AS25" s="139">
        <f t="shared" si="7"/>
        <v>1</v>
      </c>
      <c r="AT25" s="139">
        <f t="shared" si="7"/>
        <v>6</v>
      </c>
      <c r="AU25" s="139">
        <f t="shared" si="7"/>
        <v>1904</v>
      </c>
      <c r="AV25" s="139">
        <f t="shared" si="7"/>
        <v>2658</v>
      </c>
      <c r="AW25" s="139">
        <f t="shared" si="7"/>
        <v>132</v>
      </c>
      <c r="AX25" s="139">
        <f t="shared" si="7"/>
        <v>160</v>
      </c>
    </row>
    <row r="26" spans="1:50" x14ac:dyDescent="0.25">
      <c r="A26" s="43">
        <v>1</v>
      </c>
      <c r="B26" s="185" t="s">
        <v>193</v>
      </c>
      <c r="C26" s="128">
        <f t="shared" si="2"/>
        <v>191</v>
      </c>
      <c r="D26" s="128">
        <f t="shared" si="3"/>
        <v>203</v>
      </c>
      <c r="E26" s="48">
        <v>191</v>
      </c>
      <c r="F26" s="48">
        <v>203</v>
      </c>
      <c r="G26" s="48">
        <v>3</v>
      </c>
      <c r="H26" s="48">
        <v>1</v>
      </c>
      <c r="I26" s="48">
        <v>3</v>
      </c>
      <c r="J26" s="48"/>
      <c r="K26" s="48"/>
      <c r="L26" s="48"/>
      <c r="M26" s="48"/>
      <c r="N26" s="48"/>
      <c r="O26" s="48"/>
      <c r="P26" s="48"/>
      <c r="Q26" s="48"/>
      <c r="R26" s="145"/>
      <c r="S26" s="65">
        <f t="shared" si="4"/>
        <v>0</v>
      </c>
      <c r="T26" s="65">
        <f t="shared" si="1"/>
        <v>0</v>
      </c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</row>
    <row r="27" spans="1:50" x14ac:dyDescent="0.25">
      <c r="A27" s="43">
        <f>A26+1</f>
        <v>2</v>
      </c>
      <c r="B27" s="184" t="s">
        <v>194</v>
      </c>
      <c r="C27" s="128">
        <f t="shared" si="2"/>
        <v>1958</v>
      </c>
      <c r="D27" s="128">
        <f t="shared" si="3"/>
        <v>1944</v>
      </c>
      <c r="E27" s="48">
        <v>1958</v>
      </c>
      <c r="F27" s="48">
        <v>1944</v>
      </c>
      <c r="G27" s="48">
        <v>30</v>
      </c>
      <c r="H27" s="48">
        <v>28</v>
      </c>
      <c r="I27" s="48"/>
      <c r="J27" s="48"/>
      <c r="K27" s="48">
        <v>8</v>
      </c>
      <c r="L27" s="48">
        <v>21</v>
      </c>
      <c r="M27" s="48"/>
      <c r="N27" s="48">
        <v>5</v>
      </c>
      <c r="O27" s="48">
        <v>5.6</v>
      </c>
      <c r="P27" s="48">
        <v>5.8</v>
      </c>
      <c r="Q27" s="48">
        <v>0.02</v>
      </c>
      <c r="R27" s="63">
        <v>0.05</v>
      </c>
      <c r="S27" s="65">
        <f t="shared" si="4"/>
        <v>4.0858018386108275E-3</v>
      </c>
      <c r="T27" s="65">
        <f t="shared" si="1"/>
        <v>1.0802469135802469E-2</v>
      </c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</row>
    <row r="28" spans="1:50" x14ac:dyDescent="0.25">
      <c r="A28" s="43">
        <f t="shared" ref="A28:A57" si="8">A27+1</f>
        <v>3</v>
      </c>
      <c r="B28" s="185" t="s">
        <v>195</v>
      </c>
      <c r="C28" s="128">
        <f t="shared" si="2"/>
        <v>3673</v>
      </c>
      <c r="D28" s="128">
        <f t="shared" si="3"/>
        <v>4534</v>
      </c>
      <c r="E28" s="48">
        <v>3673</v>
      </c>
      <c r="F28" s="48">
        <v>4446</v>
      </c>
      <c r="G28" s="48">
        <v>16</v>
      </c>
      <c r="H28" s="48">
        <v>60</v>
      </c>
      <c r="I28" s="48"/>
      <c r="J28" s="48">
        <v>19</v>
      </c>
      <c r="K28" s="48">
        <v>87</v>
      </c>
      <c r="L28" s="48">
        <v>130</v>
      </c>
      <c r="M28" s="48">
        <v>9</v>
      </c>
      <c r="N28" s="48">
        <v>13</v>
      </c>
      <c r="O28" s="48">
        <v>15.9</v>
      </c>
      <c r="P28" s="48">
        <v>16</v>
      </c>
      <c r="Q28" s="48">
        <v>0.4</v>
      </c>
      <c r="R28" s="63">
        <v>0.4</v>
      </c>
      <c r="S28" s="65">
        <f t="shared" si="4"/>
        <v>2.3686359923768038E-2</v>
      </c>
      <c r="T28" s="65">
        <f t="shared" si="1"/>
        <v>2.867225408028231E-2</v>
      </c>
      <c r="U28" s="48"/>
      <c r="V28" s="48">
        <v>73</v>
      </c>
      <c r="W28" s="48"/>
      <c r="X28" s="48"/>
      <c r="Y28" s="48"/>
      <c r="Z28" s="48"/>
      <c r="AA28" s="48"/>
      <c r="AB28" s="48">
        <v>4</v>
      </c>
      <c r="AC28" s="48"/>
      <c r="AD28" s="48">
        <v>2</v>
      </c>
      <c r="AE28" s="48"/>
      <c r="AF28" s="48"/>
      <c r="AG28" s="48"/>
      <c r="AH28" s="48"/>
      <c r="AI28" s="48"/>
      <c r="AJ28" s="48"/>
      <c r="AK28" s="48"/>
      <c r="AL28" s="48">
        <v>15</v>
      </c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</row>
    <row r="29" spans="1:50" x14ac:dyDescent="0.25">
      <c r="A29" s="43">
        <f t="shared" si="8"/>
        <v>4</v>
      </c>
      <c r="B29" s="185" t="s">
        <v>196</v>
      </c>
      <c r="C29" s="128">
        <f t="shared" si="2"/>
        <v>3519</v>
      </c>
      <c r="D29" s="128">
        <f t="shared" si="3"/>
        <v>4217</v>
      </c>
      <c r="E29" s="48">
        <v>3518</v>
      </c>
      <c r="F29" s="48">
        <v>4195</v>
      </c>
      <c r="G29" s="48">
        <v>59</v>
      </c>
      <c r="H29" s="48">
        <v>60</v>
      </c>
      <c r="I29" s="48">
        <v>2</v>
      </c>
      <c r="J29" s="48">
        <v>10</v>
      </c>
      <c r="K29" s="48">
        <v>52</v>
      </c>
      <c r="L29" s="48">
        <v>86</v>
      </c>
      <c r="M29" s="48">
        <v>6</v>
      </c>
      <c r="N29" s="48">
        <v>3</v>
      </c>
      <c r="O29" s="48">
        <v>15.1</v>
      </c>
      <c r="P29" s="48">
        <v>17.3</v>
      </c>
      <c r="Q29" s="48">
        <v>0.2</v>
      </c>
      <c r="R29" s="63">
        <v>0.3</v>
      </c>
      <c r="S29" s="65">
        <f t="shared" si="4"/>
        <v>1.4776925262858768E-2</v>
      </c>
      <c r="T29" s="65">
        <f t="shared" si="1"/>
        <v>2.0393644771164336E-2</v>
      </c>
      <c r="U29" s="48">
        <v>1</v>
      </c>
      <c r="V29" s="48">
        <v>22</v>
      </c>
      <c r="W29" s="48"/>
      <c r="X29" s="48"/>
      <c r="Y29" s="48"/>
      <c r="Z29" s="48"/>
      <c r="AA29" s="48"/>
      <c r="AB29" s="48"/>
      <c r="AC29" s="48"/>
      <c r="AD29" s="48"/>
      <c r="AE29" s="48">
        <v>1</v>
      </c>
      <c r="AF29" s="48">
        <v>7.0000000000000007E-2</v>
      </c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145"/>
      <c r="AV29" s="145"/>
      <c r="AW29" s="145"/>
      <c r="AX29" s="145"/>
    </row>
    <row r="30" spans="1:50" x14ac:dyDescent="0.25">
      <c r="A30" s="43">
        <f t="shared" si="8"/>
        <v>5</v>
      </c>
      <c r="B30" s="185" t="s">
        <v>197</v>
      </c>
      <c r="C30" s="128">
        <f t="shared" si="2"/>
        <v>2929</v>
      </c>
      <c r="D30" s="128">
        <f t="shared" si="3"/>
        <v>2596</v>
      </c>
      <c r="E30" s="48">
        <v>2922</v>
      </c>
      <c r="F30" s="48">
        <v>2572</v>
      </c>
      <c r="G30" s="48">
        <v>56</v>
      </c>
      <c r="H30" s="48">
        <v>43</v>
      </c>
      <c r="I30" s="48">
        <v>2</v>
      </c>
      <c r="J30" s="48">
        <v>11</v>
      </c>
      <c r="K30" s="48">
        <v>83</v>
      </c>
      <c r="L30" s="48">
        <v>105</v>
      </c>
      <c r="M30" s="48">
        <v>4</v>
      </c>
      <c r="N30" s="48">
        <v>3</v>
      </c>
      <c r="O30" s="48">
        <v>13.9</v>
      </c>
      <c r="P30" s="48">
        <v>13.5</v>
      </c>
      <c r="Q30" s="48">
        <v>2.2999999999999998</v>
      </c>
      <c r="R30" s="63">
        <v>1.8</v>
      </c>
      <c r="S30" s="65">
        <f t="shared" si="4"/>
        <v>2.8337316490269715E-2</v>
      </c>
      <c r="T30" s="65">
        <f t="shared" si="1"/>
        <v>4.0446841294298923E-2</v>
      </c>
      <c r="U30" s="48">
        <v>3</v>
      </c>
      <c r="V30" s="48">
        <v>9</v>
      </c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>
        <v>4</v>
      </c>
      <c r="AL30" s="48">
        <v>15</v>
      </c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145"/>
    </row>
    <row r="31" spans="1:50" x14ac:dyDescent="0.25">
      <c r="A31" s="43">
        <f t="shared" si="8"/>
        <v>6</v>
      </c>
      <c r="B31" s="185" t="s">
        <v>198</v>
      </c>
      <c r="C31" s="128">
        <f t="shared" si="2"/>
        <v>2889</v>
      </c>
      <c r="D31" s="128">
        <f t="shared" si="3"/>
        <v>3732</v>
      </c>
      <c r="E31" s="48">
        <v>2838</v>
      </c>
      <c r="F31" s="48">
        <v>3687</v>
      </c>
      <c r="G31" s="48">
        <v>7</v>
      </c>
      <c r="H31" s="48">
        <v>24</v>
      </c>
      <c r="I31" s="48">
        <v>3</v>
      </c>
      <c r="J31" s="48">
        <v>4</v>
      </c>
      <c r="K31" s="48">
        <v>106</v>
      </c>
      <c r="L31" s="48">
        <v>121</v>
      </c>
      <c r="M31" s="48">
        <v>6</v>
      </c>
      <c r="N31" s="48">
        <v>2</v>
      </c>
      <c r="O31" s="48">
        <v>15.1</v>
      </c>
      <c r="P31" s="48">
        <v>15.8</v>
      </c>
      <c r="Q31" s="48">
        <v>1.3</v>
      </c>
      <c r="R31" s="63">
        <v>1.9</v>
      </c>
      <c r="S31" s="65">
        <f t="shared" si="4"/>
        <v>3.6690896503980615E-2</v>
      </c>
      <c r="T31" s="65">
        <f t="shared" si="1"/>
        <v>3.2422293676312969E-2</v>
      </c>
      <c r="U31" s="48">
        <v>12</v>
      </c>
      <c r="V31" s="48">
        <v>21</v>
      </c>
      <c r="W31" s="48"/>
      <c r="X31" s="48"/>
      <c r="Y31" s="48"/>
      <c r="Z31" s="48"/>
      <c r="AA31" s="48">
        <v>3</v>
      </c>
      <c r="AB31" s="48">
        <v>1</v>
      </c>
      <c r="AC31" s="48"/>
      <c r="AD31" s="48"/>
      <c r="AE31" s="48">
        <v>0.1</v>
      </c>
      <c r="AF31" s="48">
        <v>0.1</v>
      </c>
      <c r="AG31" s="48">
        <v>0.09</v>
      </c>
      <c r="AH31" s="48">
        <v>0.04</v>
      </c>
      <c r="AI31" s="145">
        <f>AA31/U31</f>
        <v>0.25</v>
      </c>
      <c r="AJ31" s="145">
        <f>AB31/V31</f>
        <v>4.7619047619047616E-2</v>
      </c>
      <c r="AK31" s="48">
        <v>39</v>
      </c>
      <c r="AL31" s="48">
        <v>24</v>
      </c>
      <c r="AM31" s="48"/>
      <c r="AN31" s="48"/>
      <c r="AO31" s="48"/>
      <c r="AP31" s="48"/>
      <c r="AQ31" s="48">
        <v>4</v>
      </c>
      <c r="AR31" s="48">
        <v>2</v>
      </c>
      <c r="AS31" s="48"/>
      <c r="AT31" s="48"/>
      <c r="AU31" s="48">
        <v>31</v>
      </c>
      <c r="AV31" s="48">
        <v>37</v>
      </c>
      <c r="AW31" s="48"/>
      <c r="AX31" s="145"/>
    </row>
    <row r="32" spans="1:50" x14ac:dyDescent="0.25">
      <c r="A32" s="43">
        <f t="shared" si="8"/>
        <v>7</v>
      </c>
      <c r="B32" s="185" t="s">
        <v>199</v>
      </c>
      <c r="C32" s="128">
        <f t="shared" si="2"/>
        <v>2925</v>
      </c>
      <c r="D32" s="128">
        <f t="shared" si="3"/>
        <v>3313</v>
      </c>
      <c r="E32" s="48">
        <v>2925</v>
      </c>
      <c r="F32" s="48">
        <v>3310</v>
      </c>
      <c r="G32" s="48">
        <v>23</v>
      </c>
      <c r="H32" s="48">
        <v>23</v>
      </c>
      <c r="I32" s="48">
        <v>19</v>
      </c>
      <c r="J32" s="48">
        <v>18</v>
      </c>
      <c r="K32" s="48">
        <v>198</v>
      </c>
      <c r="L32" s="48"/>
      <c r="M32" s="48">
        <v>14</v>
      </c>
      <c r="N32" s="48">
        <v>6</v>
      </c>
      <c r="O32" s="213">
        <v>1.2</v>
      </c>
      <c r="P32" s="48">
        <v>1.3</v>
      </c>
      <c r="Q32" s="48">
        <v>0.08</v>
      </c>
      <c r="R32" s="145"/>
      <c r="S32" s="65">
        <f t="shared" si="4"/>
        <v>6.7692307692307691E-2</v>
      </c>
      <c r="T32" s="65">
        <f t="shared" si="1"/>
        <v>0</v>
      </c>
      <c r="U32" s="48"/>
      <c r="V32" s="48">
        <v>3</v>
      </c>
      <c r="W32" s="48"/>
      <c r="X32" s="48"/>
      <c r="Y32" s="48"/>
      <c r="Z32" s="48"/>
      <c r="AA32" s="48"/>
      <c r="AB32" s="48"/>
      <c r="AC32" s="48"/>
      <c r="AD32" s="48"/>
      <c r="AE32" s="48"/>
      <c r="AF32" s="48">
        <v>3</v>
      </c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145"/>
      <c r="AS32" s="145"/>
      <c r="AT32" s="145"/>
      <c r="AU32" s="145"/>
      <c r="AV32" s="145"/>
      <c r="AW32" s="145"/>
      <c r="AX32" s="145"/>
    </row>
    <row r="33" spans="1:50" x14ac:dyDescent="0.25">
      <c r="A33" s="43">
        <f t="shared" si="8"/>
        <v>8</v>
      </c>
      <c r="B33" s="185" t="s">
        <v>200</v>
      </c>
      <c r="C33" s="128">
        <f t="shared" si="2"/>
        <v>3661</v>
      </c>
      <c r="D33" s="128">
        <f t="shared" si="3"/>
        <v>5962</v>
      </c>
      <c r="E33" s="48">
        <v>3650</v>
      </c>
      <c r="F33" s="48">
        <v>5936</v>
      </c>
      <c r="G33" s="194">
        <v>77</v>
      </c>
      <c r="H33" s="48">
        <v>44</v>
      </c>
      <c r="I33" s="194">
        <v>7</v>
      </c>
      <c r="J33" s="48">
        <v>3</v>
      </c>
      <c r="K33" s="194">
        <v>570</v>
      </c>
      <c r="L33" s="48">
        <v>988</v>
      </c>
      <c r="M33" s="194">
        <v>2</v>
      </c>
      <c r="N33" s="48"/>
      <c r="O33" s="194">
        <v>23.8</v>
      </c>
      <c r="P33" s="48">
        <v>18.16</v>
      </c>
      <c r="Q33" s="194">
        <v>2.61</v>
      </c>
      <c r="R33" s="63">
        <v>4.57</v>
      </c>
      <c r="S33" s="65">
        <f>K33/C33</f>
        <v>0.1556951652553947</v>
      </c>
      <c r="T33" s="65">
        <f t="shared" si="1"/>
        <v>0.16571620261657163</v>
      </c>
      <c r="U33" s="194">
        <v>1</v>
      </c>
      <c r="V33" s="48">
        <v>10</v>
      </c>
      <c r="W33" s="48"/>
      <c r="X33" s="48"/>
      <c r="Y33" s="48"/>
      <c r="Z33" s="48"/>
      <c r="AA33" s="48"/>
      <c r="AB33" s="48">
        <v>3</v>
      </c>
      <c r="AC33" s="48"/>
      <c r="AD33" s="48"/>
      <c r="AE33" s="194">
        <v>1</v>
      </c>
      <c r="AF33" s="48">
        <v>0.06</v>
      </c>
      <c r="AG33" s="48"/>
      <c r="AH33" s="48">
        <v>0.02</v>
      </c>
      <c r="AI33" s="48"/>
      <c r="AJ33" s="48">
        <v>0.3</v>
      </c>
      <c r="AK33" s="194">
        <v>10</v>
      </c>
      <c r="AL33" s="48">
        <v>16</v>
      </c>
      <c r="AM33" s="48"/>
      <c r="AN33" s="48"/>
      <c r="AO33" s="48"/>
      <c r="AP33" s="48"/>
      <c r="AQ33" s="48">
        <v>3</v>
      </c>
      <c r="AR33" s="48">
        <v>3</v>
      </c>
      <c r="AS33" s="48"/>
      <c r="AT33" s="48"/>
      <c r="AU33" s="48"/>
      <c r="AV33" s="48"/>
      <c r="AW33" s="48"/>
      <c r="AX33" s="48"/>
    </row>
    <row r="34" spans="1:50" x14ac:dyDescent="0.25">
      <c r="A34" s="43">
        <f t="shared" si="8"/>
        <v>9</v>
      </c>
      <c r="B34" s="185" t="s">
        <v>201</v>
      </c>
      <c r="C34" s="128">
        <f t="shared" si="2"/>
        <v>2122</v>
      </c>
      <c r="D34" s="128">
        <f t="shared" si="3"/>
        <v>2565</v>
      </c>
      <c r="E34" s="48">
        <v>2120</v>
      </c>
      <c r="F34" s="48">
        <v>2565</v>
      </c>
      <c r="G34" s="48">
        <v>29</v>
      </c>
      <c r="H34" s="48">
        <v>25</v>
      </c>
      <c r="I34" s="48">
        <v>16</v>
      </c>
      <c r="J34" s="48">
        <v>15</v>
      </c>
      <c r="K34" s="48">
        <v>199</v>
      </c>
      <c r="L34" s="48">
        <v>230</v>
      </c>
      <c r="M34" s="48">
        <v>1</v>
      </c>
      <c r="N34" s="48"/>
      <c r="O34" s="48">
        <v>6.5</v>
      </c>
      <c r="P34" s="48">
        <v>7.8</v>
      </c>
      <c r="Q34" s="48">
        <v>1.02</v>
      </c>
      <c r="R34" s="63">
        <v>1.17</v>
      </c>
      <c r="S34" s="65">
        <f t="shared" si="4"/>
        <v>9.3779453345900099E-2</v>
      </c>
      <c r="T34" s="65">
        <f t="shared" si="1"/>
        <v>8.9668615984405453E-2</v>
      </c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48">
        <v>2</v>
      </c>
      <c r="AL34" s="48"/>
      <c r="AM34" s="48">
        <v>2</v>
      </c>
      <c r="AN34" s="48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</row>
    <row r="35" spans="1:50" x14ac:dyDescent="0.25">
      <c r="A35" s="43">
        <f t="shared" si="8"/>
        <v>10</v>
      </c>
      <c r="B35" s="185" t="s">
        <v>202</v>
      </c>
      <c r="C35" s="128">
        <f t="shared" si="2"/>
        <v>5740</v>
      </c>
      <c r="D35" s="128">
        <f t="shared" si="3"/>
        <v>7256</v>
      </c>
      <c r="E35" s="48">
        <v>5693</v>
      </c>
      <c r="F35" s="48">
        <v>7242</v>
      </c>
      <c r="G35" s="48">
        <v>26</v>
      </c>
      <c r="H35" s="48">
        <v>46</v>
      </c>
      <c r="I35" s="48">
        <v>21</v>
      </c>
      <c r="J35" s="48">
        <v>36</v>
      </c>
      <c r="K35" s="48">
        <v>333</v>
      </c>
      <c r="L35" s="48">
        <v>396</v>
      </c>
      <c r="M35" s="48">
        <v>5</v>
      </c>
      <c r="N35" s="48">
        <v>7</v>
      </c>
      <c r="O35" s="48">
        <v>21</v>
      </c>
      <c r="P35" s="48">
        <v>21</v>
      </c>
      <c r="Q35" s="48">
        <v>1.2</v>
      </c>
      <c r="R35" s="63">
        <v>1.3</v>
      </c>
      <c r="S35" s="65">
        <f t="shared" si="4"/>
        <v>5.8013937282229963E-2</v>
      </c>
      <c r="T35" s="65">
        <f t="shared" si="1"/>
        <v>5.4575523704520394E-2</v>
      </c>
      <c r="U35" s="48"/>
      <c r="V35" s="48">
        <v>12</v>
      </c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>
        <v>47</v>
      </c>
      <c r="AL35" s="48">
        <v>2</v>
      </c>
      <c r="AM35" s="48"/>
      <c r="AN35" s="48"/>
      <c r="AO35" s="48"/>
      <c r="AP35" s="48"/>
      <c r="AQ35" s="48">
        <v>69</v>
      </c>
      <c r="AR35" s="48">
        <v>2</v>
      </c>
      <c r="AS35" s="48"/>
      <c r="AT35" s="48"/>
      <c r="AU35" s="48">
        <v>119</v>
      </c>
      <c r="AV35" s="48">
        <v>2</v>
      </c>
      <c r="AW35" s="48">
        <v>15</v>
      </c>
      <c r="AX35" s="145"/>
    </row>
    <row r="36" spans="1:50" x14ac:dyDescent="0.25">
      <c r="A36" s="43">
        <f t="shared" si="8"/>
        <v>11</v>
      </c>
      <c r="B36" s="184" t="s">
        <v>203</v>
      </c>
      <c r="C36" s="128">
        <f t="shared" si="2"/>
        <v>1383</v>
      </c>
      <c r="D36" s="128">
        <f t="shared" si="3"/>
        <v>1228</v>
      </c>
      <c r="E36" s="194">
        <v>1383</v>
      </c>
      <c r="F36" s="48">
        <v>1228</v>
      </c>
      <c r="G36" s="194">
        <v>20</v>
      </c>
      <c r="H36" s="48">
        <v>66</v>
      </c>
      <c r="I36" s="48"/>
      <c r="J36" s="48">
        <v>3</v>
      </c>
      <c r="K36" s="48">
        <v>5</v>
      </c>
      <c r="L36" s="48">
        <v>11</v>
      </c>
      <c r="M36" s="48">
        <v>5</v>
      </c>
      <c r="N36" s="48">
        <v>7</v>
      </c>
      <c r="O36" s="48">
        <v>8.1</v>
      </c>
      <c r="P36" s="48">
        <v>7.4</v>
      </c>
      <c r="Q36" s="48">
        <v>0.03</v>
      </c>
      <c r="R36" s="63">
        <v>0.05</v>
      </c>
      <c r="S36" s="65">
        <f t="shared" si="4"/>
        <v>3.6153289949385392E-3</v>
      </c>
      <c r="T36" s="65">
        <f t="shared" si="1"/>
        <v>8.9576547231270363E-3</v>
      </c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</row>
    <row r="37" spans="1:50" x14ac:dyDescent="0.25">
      <c r="A37" s="43">
        <f t="shared" si="8"/>
        <v>12</v>
      </c>
      <c r="B37" s="185" t="s">
        <v>204</v>
      </c>
      <c r="C37" s="128">
        <f t="shared" si="2"/>
        <v>832</v>
      </c>
      <c r="D37" s="128">
        <f t="shared" si="3"/>
        <v>1090</v>
      </c>
      <c r="E37" s="48">
        <v>832</v>
      </c>
      <c r="F37" s="48">
        <v>1090</v>
      </c>
      <c r="G37" s="48">
        <v>46</v>
      </c>
      <c r="H37" s="48">
        <v>36</v>
      </c>
      <c r="I37" s="48"/>
      <c r="J37" s="48"/>
      <c r="K37" s="48">
        <v>5</v>
      </c>
      <c r="L37" s="48">
        <v>8</v>
      </c>
      <c r="M37" s="48">
        <v>2</v>
      </c>
      <c r="N37" s="48">
        <v>3</v>
      </c>
      <c r="O37" s="48">
        <v>0.4</v>
      </c>
      <c r="P37" s="48">
        <v>0.42</v>
      </c>
      <c r="Q37" s="48">
        <v>4.0000000000000001E-3</v>
      </c>
      <c r="R37" s="208">
        <v>4.0000000000000001E-3</v>
      </c>
      <c r="S37" s="65">
        <f t="shared" si="4"/>
        <v>6.0096153846153849E-3</v>
      </c>
      <c r="T37" s="65">
        <f t="shared" si="1"/>
        <v>7.3394495412844041E-3</v>
      </c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</row>
    <row r="38" spans="1:50" x14ac:dyDescent="0.25">
      <c r="A38" s="43">
        <f t="shared" si="8"/>
        <v>13</v>
      </c>
      <c r="B38" s="185" t="s">
        <v>205</v>
      </c>
      <c r="C38" s="128">
        <f t="shared" si="2"/>
        <v>1206</v>
      </c>
      <c r="D38" s="128">
        <f t="shared" si="3"/>
        <v>1155</v>
      </c>
      <c r="E38" s="48">
        <v>1206</v>
      </c>
      <c r="F38" s="48">
        <v>1155</v>
      </c>
      <c r="G38" s="48">
        <v>21</v>
      </c>
      <c r="H38" s="48">
        <v>5</v>
      </c>
      <c r="I38" s="48">
        <v>0</v>
      </c>
      <c r="J38" s="48">
        <v>0</v>
      </c>
      <c r="K38" s="48"/>
      <c r="L38" s="48"/>
      <c r="M38" s="48"/>
      <c r="N38" s="48"/>
      <c r="O38" s="48">
        <v>0.8</v>
      </c>
      <c r="P38" s="48">
        <v>0.7</v>
      </c>
      <c r="Q38" s="48"/>
      <c r="R38" s="63"/>
      <c r="S38" s="65">
        <f t="shared" si="4"/>
        <v>0</v>
      </c>
      <c r="T38" s="65">
        <f t="shared" si="1"/>
        <v>0</v>
      </c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</row>
    <row r="39" spans="1:50" ht="30" x14ac:dyDescent="0.25">
      <c r="A39" s="43">
        <f t="shared" si="8"/>
        <v>14</v>
      </c>
      <c r="B39" s="184" t="s">
        <v>206</v>
      </c>
      <c r="C39" s="128">
        <f t="shared" si="2"/>
        <v>637</v>
      </c>
      <c r="D39" s="128">
        <f t="shared" si="3"/>
        <v>2071</v>
      </c>
      <c r="E39" s="48">
        <v>637</v>
      </c>
      <c r="F39" s="48">
        <v>2071</v>
      </c>
      <c r="G39" s="48">
        <v>17</v>
      </c>
      <c r="H39" s="48">
        <v>45</v>
      </c>
      <c r="I39" s="48"/>
      <c r="J39" s="48"/>
      <c r="K39" s="48"/>
      <c r="L39" s="48"/>
      <c r="M39" s="48"/>
      <c r="N39" s="48"/>
      <c r="O39" s="48">
        <v>0.5</v>
      </c>
      <c r="P39" s="48">
        <v>1.4</v>
      </c>
      <c r="Q39" s="48"/>
      <c r="R39" s="63"/>
      <c r="S39" s="65">
        <f t="shared" si="4"/>
        <v>0</v>
      </c>
      <c r="T39" s="65">
        <f t="shared" si="1"/>
        <v>0</v>
      </c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</row>
    <row r="40" spans="1:50" x14ac:dyDescent="0.25">
      <c r="A40" s="43">
        <f t="shared" si="8"/>
        <v>15</v>
      </c>
      <c r="B40" s="185" t="s">
        <v>207</v>
      </c>
      <c r="C40" s="128">
        <f t="shared" si="2"/>
        <v>0</v>
      </c>
      <c r="D40" s="128">
        <f t="shared" si="3"/>
        <v>0</v>
      </c>
      <c r="E40" s="133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65"/>
      <c r="T40" s="6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</row>
    <row r="41" spans="1:50" ht="30" x14ac:dyDescent="0.25">
      <c r="A41" s="43">
        <f t="shared" si="8"/>
        <v>16</v>
      </c>
      <c r="B41" s="184" t="s">
        <v>208</v>
      </c>
      <c r="C41" s="128">
        <f t="shared" si="2"/>
        <v>0</v>
      </c>
      <c r="D41" s="128">
        <f t="shared" si="3"/>
        <v>0</v>
      </c>
      <c r="E41" s="133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65"/>
      <c r="T41" s="6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</row>
    <row r="42" spans="1:50" x14ac:dyDescent="0.25">
      <c r="A42" s="43">
        <f t="shared" si="8"/>
        <v>17</v>
      </c>
      <c r="B42" s="185" t="s">
        <v>209</v>
      </c>
      <c r="C42" s="128">
        <f t="shared" si="2"/>
        <v>86</v>
      </c>
      <c r="D42" s="128">
        <f t="shared" si="3"/>
        <v>109</v>
      </c>
      <c r="E42" s="48">
        <v>86</v>
      </c>
      <c r="F42" s="48">
        <v>109</v>
      </c>
      <c r="G42" s="48"/>
      <c r="H42" s="48">
        <v>11</v>
      </c>
      <c r="I42" s="48"/>
      <c r="J42" s="48"/>
      <c r="K42" s="48"/>
      <c r="L42" s="48"/>
      <c r="M42" s="48"/>
      <c r="N42" s="48"/>
      <c r="O42" s="48">
        <v>1.77</v>
      </c>
      <c r="P42" s="48">
        <v>2.19</v>
      </c>
      <c r="Q42" s="48"/>
      <c r="R42" s="145"/>
      <c r="S42" s="65">
        <f t="shared" si="4"/>
        <v>0</v>
      </c>
      <c r="T42" s="65">
        <f t="shared" si="1"/>
        <v>0</v>
      </c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</row>
    <row r="43" spans="1:50" x14ac:dyDescent="0.25">
      <c r="A43" s="43">
        <f t="shared" si="8"/>
        <v>18</v>
      </c>
      <c r="B43" s="185" t="s">
        <v>210</v>
      </c>
      <c r="C43" s="128">
        <f t="shared" si="2"/>
        <v>0</v>
      </c>
      <c r="D43" s="128">
        <f t="shared" si="3"/>
        <v>0</v>
      </c>
      <c r="E43" s="133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65"/>
      <c r="T43" s="6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</row>
    <row r="44" spans="1:50" x14ac:dyDescent="0.25">
      <c r="A44" s="43">
        <f t="shared" si="8"/>
        <v>19</v>
      </c>
      <c r="B44" s="185" t="s">
        <v>211</v>
      </c>
      <c r="C44" s="128">
        <f t="shared" si="2"/>
        <v>0</v>
      </c>
      <c r="D44" s="128">
        <f t="shared" si="3"/>
        <v>0</v>
      </c>
      <c r="E44" s="133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65"/>
      <c r="T44" s="6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</row>
    <row r="45" spans="1:50" ht="30" x14ac:dyDescent="0.25">
      <c r="A45" s="43">
        <f t="shared" si="8"/>
        <v>20</v>
      </c>
      <c r="B45" s="184" t="s">
        <v>212</v>
      </c>
      <c r="C45" s="128">
        <f t="shared" si="2"/>
        <v>0</v>
      </c>
      <c r="D45" s="128">
        <f t="shared" si="3"/>
        <v>0</v>
      </c>
      <c r="E45" s="133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65"/>
      <c r="T45" s="6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</row>
    <row r="46" spans="1:50" ht="30" x14ac:dyDescent="0.25">
      <c r="A46" s="43">
        <f t="shared" si="8"/>
        <v>21</v>
      </c>
      <c r="B46" s="184" t="s">
        <v>213</v>
      </c>
      <c r="C46" s="128">
        <f t="shared" si="2"/>
        <v>0</v>
      </c>
      <c r="D46" s="128">
        <f t="shared" si="3"/>
        <v>22</v>
      </c>
      <c r="E46" s="133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65"/>
      <c r="T46" s="65"/>
      <c r="U46" s="145"/>
      <c r="V46" s="216">
        <v>22</v>
      </c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</row>
    <row r="47" spans="1:50" x14ac:dyDescent="0.25">
      <c r="A47" s="43">
        <f t="shared" si="8"/>
        <v>22</v>
      </c>
      <c r="B47" s="185" t="s">
        <v>214</v>
      </c>
      <c r="C47" s="128">
        <f t="shared" si="2"/>
        <v>2219</v>
      </c>
      <c r="D47" s="128">
        <f t="shared" si="3"/>
        <v>2692</v>
      </c>
      <c r="E47" s="48">
        <v>2214</v>
      </c>
      <c r="F47" s="48">
        <v>2656</v>
      </c>
      <c r="G47" s="48">
        <v>44</v>
      </c>
      <c r="H47" s="48">
        <v>70</v>
      </c>
      <c r="I47" s="48">
        <v>12</v>
      </c>
      <c r="J47" s="48">
        <v>9</v>
      </c>
      <c r="K47" s="48">
        <v>134</v>
      </c>
      <c r="L47" s="48">
        <v>139</v>
      </c>
      <c r="M47" s="48"/>
      <c r="N47" s="48"/>
      <c r="O47" s="48">
        <v>19.3</v>
      </c>
      <c r="P47" s="48">
        <v>19.899999999999999</v>
      </c>
      <c r="Q47" s="48">
        <v>0.8</v>
      </c>
      <c r="R47" s="63">
        <v>0.7</v>
      </c>
      <c r="S47" s="65">
        <f>K47/C47</f>
        <v>6.0387561964849033E-2</v>
      </c>
      <c r="T47" s="65">
        <f t="shared" si="1"/>
        <v>5.1634472511144128E-2</v>
      </c>
      <c r="U47" s="48">
        <v>3</v>
      </c>
      <c r="V47" s="48">
        <v>26</v>
      </c>
      <c r="W47" s="48"/>
      <c r="X47" s="48"/>
      <c r="Y47" s="48"/>
      <c r="Z47" s="48"/>
      <c r="AA47" s="48">
        <v>1</v>
      </c>
      <c r="AB47" s="48">
        <v>1</v>
      </c>
      <c r="AC47" s="48"/>
      <c r="AD47" s="48"/>
      <c r="AE47" s="48">
        <v>7.0000000000000007E-2</v>
      </c>
      <c r="AF47" s="48">
        <v>0.13</v>
      </c>
      <c r="AG47" s="48">
        <v>6.0000000000000001E-3</v>
      </c>
      <c r="AH47" s="48">
        <v>5.0000000000000001E-3</v>
      </c>
      <c r="AI47" s="48">
        <v>2E-3</v>
      </c>
      <c r="AJ47" s="48">
        <v>0.04</v>
      </c>
      <c r="AK47" s="48">
        <v>2</v>
      </c>
      <c r="AL47" s="48">
        <v>10</v>
      </c>
      <c r="AM47" s="48"/>
      <c r="AN47" s="48"/>
      <c r="AO47" s="48"/>
      <c r="AP47" s="48"/>
      <c r="AQ47" s="48">
        <v>1</v>
      </c>
      <c r="AR47" s="48">
        <v>1</v>
      </c>
      <c r="AS47" s="48"/>
      <c r="AT47" s="48"/>
      <c r="AU47" s="48"/>
      <c r="AV47" s="48"/>
      <c r="AW47" s="145"/>
      <c r="AX47" s="145"/>
    </row>
    <row r="48" spans="1:50" x14ac:dyDescent="0.25">
      <c r="A48" s="43">
        <f t="shared" si="8"/>
        <v>23</v>
      </c>
      <c r="B48" s="185" t="s">
        <v>215</v>
      </c>
      <c r="C48" s="128">
        <f t="shared" si="2"/>
        <v>2030</v>
      </c>
      <c r="D48" s="128">
        <f t="shared" si="3"/>
        <v>2713</v>
      </c>
      <c r="E48" s="162">
        <v>2030</v>
      </c>
      <c r="F48" s="162">
        <v>2713</v>
      </c>
      <c r="G48" s="48">
        <v>2</v>
      </c>
      <c r="H48" s="48">
        <v>0</v>
      </c>
      <c r="I48" s="48"/>
      <c r="J48" s="48"/>
      <c r="K48" s="48">
        <v>90</v>
      </c>
      <c r="L48" s="48">
        <v>106</v>
      </c>
      <c r="M48" s="48"/>
      <c r="N48" s="48"/>
      <c r="O48" s="48">
        <v>6.8</v>
      </c>
      <c r="P48" s="48">
        <v>13.2</v>
      </c>
      <c r="Q48" s="48">
        <v>0.7</v>
      </c>
      <c r="R48" s="63">
        <v>0.62</v>
      </c>
      <c r="S48" s="65">
        <f t="shared" si="4"/>
        <v>4.4334975369458129E-2</v>
      </c>
      <c r="T48" s="65">
        <f t="shared" si="1"/>
        <v>3.9071138960560269E-2</v>
      </c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</row>
    <row r="49" spans="1:50" x14ac:dyDescent="0.25">
      <c r="A49" s="43">
        <f t="shared" si="8"/>
        <v>24</v>
      </c>
      <c r="B49" s="185" t="s">
        <v>216</v>
      </c>
      <c r="C49" s="128">
        <f t="shared" si="2"/>
        <v>1155</v>
      </c>
      <c r="D49" s="128">
        <f t="shared" si="3"/>
        <v>944</v>
      </c>
      <c r="E49" s="48">
        <v>1155</v>
      </c>
      <c r="F49" s="48">
        <v>944</v>
      </c>
      <c r="G49" s="48">
        <v>1</v>
      </c>
      <c r="H49" s="48">
        <v>2</v>
      </c>
      <c r="I49" s="48">
        <v>0</v>
      </c>
      <c r="J49" s="48">
        <v>0</v>
      </c>
      <c r="K49" s="48">
        <v>6</v>
      </c>
      <c r="L49" s="48">
        <v>0</v>
      </c>
      <c r="M49" s="48">
        <v>2</v>
      </c>
      <c r="N49" s="48">
        <v>0</v>
      </c>
      <c r="O49" s="48">
        <v>4.5</v>
      </c>
      <c r="P49" s="48">
        <v>3.2</v>
      </c>
      <c r="Q49" s="48">
        <v>0.03</v>
      </c>
      <c r="R49" s="63">
        <v>0</v>
      </c>
      <c r="S49" s="65">
        <f t="shared" si="4"/>
        <v>5.1948051948051948E-3</v>
      </c>
      <c r="T49" s="65">
        <f t="shared" si="1"/>
        <v>0</v>
      </c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</row>
    <row r="50" spans="1:50" x14ac:dyDescent="0.25">
      <c r="A50" s="43">
        <f t="shared" si="8"/>
        <v>25</v>
      </c>
      <c r="B50" s="185" t="s">
        <v>217</v>
      </c>
      <c r="C50" s="218">
        <v>1087</v>
      </c>
      <c r="D50" s="218">
        <v>1069</v>
      </c>
      <c r="E50" s="48">
        <v>1084</v>
      </c>
      <c r="F50" s="48">
        <v>1065</v>
      </c>
      <c r="G50" s="48">
        <v>5</v>
      </c>
      <c r="H50" s="48">
        <v>9</v>
      </c>
      <c r="I50" s="48">
        <v>3</v>
      </c>
      <c r="J50" s="48">
        <v>8</v>
      </c>
      <c r="K50" s="48">
        <v>66</v>
      </c>
      <c r="L50" s="48">
        <v>86</v>
      </c>
      <c r="M50" s="48">
        <v>1</v>
      </c>
      <c r="N50" s="48">
        <v>4</v>
      </c>
      <c r="O50" s="48">
        <v>7</v>
      </c>
      <c r="P50" s="48">
        <v>6</v>
      </c>
      <c r="Q50" s="48">
        <v>1</v>
      </c>
      <c r="R50" s="63">
        <v>1</v>
      </c>
      <c r="S50" s="65">
        <f>K50/C50</f>
        <v>6.0717571297148117E-2</v>
      </c>
      <c r="T50" s="65">
        <f t="shared" si="1"/>
        <v>8.0449017773620207E-2</v>
      </c>
      <c r="U50" s="48">
        <v>3</v>
      </c>
      <c r="V50" s="48">
        <v>3</v>
      </c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>
        <v>1</v>
      </c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145"/>
    </row>
    <row r="51" spans="1:50" x14ac:dyDescent="0.25">
      <c r="A51" s="43">
        <f t="shared" si="8"/>
        <v>26</v>
      </c>
      <c r="B51" s="185" t="s">
        <v>218</v>
      </c>
      <c r="C51" s="128">
        <f t="shared" si="2"/>
        <v>135</v>
      </c>
      <c r="D51" s="128">
        <f t="shared" si="3"/>
        <v>0</v>
      </c>
      <c r="E51" s="133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65"/>
      <c r="T51" s="65"/>
      <c r="U51" s="48">
        <v>135</v>
      </c>
      <c r="V51" s="48"/>
      <c r="W51" s="48">
        <v>1</v>
      </c>
      <c r="X51" s="48">
        <v>0</v>
      </c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</row>
    <row r="52" spans="1:50" ht="30" x14ac:dyDescent="0.25">
      <c r="A52" s="43">
        <f t="shared" si="8"/>
        <v>27</v>
      </c>
      <c r="B52" s="184" t="s">
        <v>219</v>
      </c>
      <c r="C52" s="128">
        <f t="shared" si="2"/>
        <v>813</v>
      </c>
      <c r="D52" s="128">
        <f t="shared" si="3"/>
        <v>1138</v>
      </c>
      <c r="E52" s="48">
        <v>813</v>
      </c>
      <c r="F52" s="48">
        <v>1138</v>
      </c>
      <c r="G52" s="48">
        <v>51</v>
      </c>
      <c r="H52" s="48">
        <v>19</v>
      </c>
      <c r="I52" s="48"/>
      <c r="J52" s="48"/>
      <c r="K52" s="48">
        <v>17</v>
      </c>
      <c r="L52" s="48">
        <v>18</v>
      </c>
      <c r="M52" s="48"/>
      <c r="N52" s="48">
        <v>1</v>
      </c>
      <c r="O52" s="48">
        <v>8.34</v>
      </c>
      <c r="P52" s="48">
        <v>9.4499999999999993</v>
      </c>
      <c r="Q52" s="48">
        <v>0.1</v>
      </c>
      <c r="R52" s="63">
        <v>0.11</v>
      </c>
      <c r="S52" s="65">
        <f t="shared" si="4"/>
        <v>2.0910209102091022E-2</v>
      </c>
      <c r="T52" s="65">
        <f t="shared" si="1"/>
        <v>1.5817223198594025E-2</v>
      </c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</row>
    <row r="53" spans="1:50" x14ac:dyDescent="0.25">
      <c r="A53" s="43">
        <f t="shared" si="8"/>
        <v>28</v>
      </c>
      <c r="B53" s="185" t="s">
        <v>220</v>
      </c>
      <c r="C53" s="128">
        <f t="shared" si="2"/>
        <v>0</v>
      </c>
      <c r="D53" s="128">
        <f t="shared" si="3"/>
        <v>0</v>
      </c>
      <c r="E53" s="133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65"/>
      <c r="T53" s="6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</row>
    <row r="54" spans="1:50" ht="30" x14ac:dyDescent="0.25">
      <c r="A54" s="43">
        <f t="shared" si="8"/>
        <v>29</v>
      </c>
      <c r="B54" s="184" t="s">
        <v>221</v>
      </c>
      <c r="C54" s="128">
        <f t="shared" si="2"/>
        <v>130</v>
      </c>
      <c r="D54" s="128">
        <f t="shared" si="3"/>
        <v>148</v>
      </c>
      <c r="E54" s="133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65">
        <f t="shared" si="4"/>
        <v>0</v>
      </c>
      <c r="T54" s="65">
        <f t="shared" si="1"/>
        <v>0</v>
      </c>
      <c r="U54" s="48">
        <v>130</v>
      </c>
      <c r="V54" s="48">
        <v>148</v>
      </c>
      <c r="W54" s="48"/>
      <c r="X54" s="48"/>
      <c r="Y54" s="48"/>
      <c r="Z54" s="48"/>
      <c r="AA54" s="48"/>
      <c r="AB54" s="48"/>
      <c r="AC54" s="48"/>
      <c r="AD54" s="48"/>
      <c r="AE54" s="48">
        <v>1.0900000000000001</v>
      </c>
      <c r="AF54" s="48">
        <v>1.22</v>
      </c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</row>
    <row r="55" spans="1:50" ht="30" x14ac:dyDescent="0.25">
      <c r="A55" s="43">
        <f t="shared" si="8"/>
        <v>30</v>
      </c>
      <c r="B55" s="184" t="s">
        <v>222</v>
      </c>
      <c r="C55" s="128">
        <f t="shared" si="2"/>
        <v>631</v>
      </c>
      <c r="D55" s="128">
        <f t="shared" si="3"/>
        <v>319</v>
      </c>
      <c r="E55" s="133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65">
        <f t="shared" si="4"/>
        <v>0</v>
      </c>
      <c r="T55" s="65">
        <f t="shared" si="1"/>
        <v>0</v>
      </c>
      <c r="U55" s="194">
        <v>631</v>
      </c>
      <c r="V55" s="194">
        <v>319</v>
      </c>
      <c r="W55" s="194">
        <v>30</v>
      </c>
      <c r="X55" s="194">
        <v>7</v>
      </c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</row>
    <row r="56" spans="1:50" ht="30" x14ac:dyDescent="0.25">
      <c r="A56" s="43">
        <f t="shared" si="8"/>
        <v>31</v>
      </c>
      <c r="B56" s="184" t="s">
        <v>223</v>
      </c>
      <c r="C56" s="128">
        <f t="shared" si="2"/>
        <v>62</v>
      </c>
      <c r="D56" s="128">
        <f t="shared" si="3"/>
        <v>34</v>
      </c>
      <c r="E56" s="133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65">
        <f t="shared" si="4"/>
        <v>0</v>
      </c>
      <c r="T56" s="65">
        <f t="shared" si="1"/>
        <v>0</v>
      </c>
      <c r="U56" s="48">
        <v>62</v>
      </c>
      <c r="V56" s="48">
        <v>34</v>
      </c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</row>
    <row r="57" spans="1:50" ht="45" x14ac:dyDescent="0.25">
      <c r="A57" s="43">
        <f t="shared" si="8"/>
        <v>32</v>
      </c>
      <c r="B57" s="184" t="s">
        <v>224</v>
      </c>
      <c r="C57" s="128">
        <f t="shared" si="2"/>
        <v>37</v>
      </c>
      <c r="D57" s="128">
        <f t="shared" si="3"/>
        <v>124</v>
      </c>
      <c r="E57" s="133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65">
        <f t="shared" si="4"/>
        <v>0</v>
      </c>
      <c r="T57" s="65">
        <f t="shared" si="1"/>
        <v>0</v>
      </c>
      <c r="U57" s="48">
        <v>37</v>
      </c>
      <c r="V57" s="48">
        <v>124</v>
      </c>
      <c r="W57" s="48"/>
      <c r="X57" s="48"/>
      <c r="Y57" s="48"/>
      <c r="Z57" s="48"/>
      <c r="AA57" s="48"/>
      <c r="AB57" s="48"/>
      <c r="AC57" s="48"/>
      <c r="AD57" s="48"/>
      <c r="AE57" s="48">
        <v>4</v>
      </c>
      <c r="AF57" s="48">
        <v>2.89</v>
      </c>
      <c r="AG57" s="48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</row>
    <row r="58" spans="1:50" ht="30" x14ac:dyDescent="0.25">
      <c r="A58" s="190">
        <v>33</v>
      </c>
      <c r="B58" s="170" t="s">
        <v>271</v>
      </c>
      <c r="C58" s="180">
        <f t="shared" si="2"/>
        <v>0</v>
      </c>
      <c r="D58" s="180">
        <f t="shared" si="3"/>
        <v>0</v>
      </c>
      <c r="E58" s="133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65"/>
      <c r="T58" s="65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</row>
    <row r="59" spans="1:50" x14ac:dyDescent="0.25">
      <c r="A59" s="190">
        <v>34</v>
      </c>
      <c r="B59" s="170" t="s">
        <v>298</v>
      </c>
      <c r="C59" s="180">
        <f t="shared" si="2"/>
        <v>0</v>
      </c>
      <c r="D59" s="180">
        <f t="shared" si="3"/>
        <v>0</v>
      </c>
      <c r="E59" s="133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65"/>
      <c r="T59" s="65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</row>
    <row r="60" spans="1:50" x14ac:dyDescent="0.25">
      <c r="A60" s="17"/>
      <c r="B60" s="134" t="s">
        <v>225</v>
      </c>
      <c r="C60" s="180">
        <f t="shared" si="2"/>
        <v>42050</v>
      </c>
      <c r="D60" s="180">
        <f t="shared" si="3"/>
        <v>51178</v>
      </c>
      <c r="E60" s="125">
        <f>SUM(E26:E59)</f>
        <v>40928</v>
      </c>
      <c r="F60" s="179">
        <f t="shared" ref="F60:R60" si="9">SUM(F26:F59)</f>
        <v>50269</v>
      </c>
      <c r="G60" s="179">
        <f t="shared" si="9"/>
        <v>533</v>
      </c>
      <c r="H60" s="179">
        <f t="shared" si="9"/>
        <v>617</v>
      </c>
      <c r="I60" s="179">
        <f t="shared" si="9"/>
        <v>88</v>
      </c>
      <c r="J60" s="179">
        <f t="shared" si="9"/>
        <v>136</v>
      </c>
      <c r="K60" s="179">
        <f t="shared" si="9"/>
        <v>1959</v>
      </c>
      <c r="L60" s="179">
        <f t="shared" si="9"/>
        <v>2445</v>
      </c>
      <c r="M60" s="179">
        <f t="shared" si="9"/>
        <v>57</v>
      </c>
      <c r="N60" s="179">
        <f t="shared" si="9"/>
        <v>54</v>
      </c>
      <c r="O60" s="179">
        <f t="shared" si="9"/>
        <v>175.61</v>
      </c>
      <c r="P60" s="179">
        <f t="shared" si="9"/>
        <v>180.51999999999998</v>
      </c>
      <c r="Q60" s="179">
        <f t="shared" si="9"/>
        <v>11.793999999999997</v>
      </c>
      <c r="R60" s="179">
        <f t="shared" si="9"/>
        <v>13.973999999999998</v>
      </c>
      <c r="S60" s="65">
        <f t="shared" si="4"/>
        <v>4.6587395957193814E-2</v>
      </c>
      <c r="T60" s="65">
        <f t="shared" si="1"/>
        <v>4.7774434327249989E-2</v>
      </c>
      <c r="U60" s="179">
        <f>SUM(U26:U59)</f>
        <v>1018</v>
      </c>
      <c r="V60" s="125">
        <f>SUM(V26:V59)</f>
        <v>826</v>
      </c>
      <c r="W60" s="179">
        <f t="shared" ref="W60:AX60" si="10">SUM(W26:W59)</f>
        <v>31</v>
      </c>
      <c r="X60" s="179">
        <f t="shared" si="10"/>
        <v>7</v>
      </c>
      <c r="Y60" s="179">
        <f t="shared" si="10"/>
        <v>0</v>
      </c>
      <c r="Z60" s="179">
        <f t="shared" si="10"/>
        <v>0</v>
      </c>
      <c r="AA60" s="179">
        <f t="shared" si="10"/>
        <v>4</v>
      </c>
      <c r="AB60" s="179">
        <f t="shared" si="10"/>
        <v>9</v>
      </c>
      <c r="AC60" s="179">
        <f t="shared" si="10"/>
        <v>0</v>
      </c>
      <c r="AD60" s="179">
        <f t="shared" si="10"/>
        <v>2</v>
      </c>
      <c r="AE60" s="179">
        <f t="shared" si="10"/>
        <v>7.26</v>
      </c>
      <c r="AF60" s="179">
        <f t="shared" si="10"/>
        <v>7.4700000000000006</v>
      </c>
      <c r="AG60" s="179">
        <f t="shared" si="10"/>
        <v>9.6000000000000002E-2</v>
      </c>
      <c r="AH60" s="179">
        <f t="shared" si="10"/>
        <v>6.5000000000000002E-2</v>
      </c>
      <c r="AI60" s="179">
        <f t="shared" si="10"/>
        <v>0.252</v>
      </c>
      <c r="AJ60" s="179">
        <f t="shared" si="10"/>
        <v>0.38761904761904759</v>
      </c>
      <c r="AK60" s="179">
        <f t="shared" si="10"/>
        <v>104</v>
      </c>
      <c r="AL60" s="179">
        <f t="shared" si="10"/>
        <v>83</v>
      </c>
      <c r="AM60" s="179">
        <f t="shared" si="10"/>
        <v>2</v>
      </c>
      <c r="AN60" s="179">
        <f t="shared" si="10"/>
        <v>0</v>
      </c>
      <c r="AO60" s="179">
        <f t="shared" si="10"/>
        <v>0</v>
      </c>
      <c r="AP60" s="179">
        <f t="shared" si="10"/>
        <v>0</v>
      </c>
      <c r="AQ60" s="179">
        <f t="shared" si="10"/>
        <v>77</v>
      </c>
      <c r="AR60" s="179">
        <f t="shared" si="10"/>
        <v>8</v>
      </c>
      <c r="AS60" s="179">
        <f t="shared" si="10"/>
        <v>0</v>
      </c>
      <c r="AT60" s="179">
        <f t="shared" si="10"/>
        <v>0</v>
      </c>
      <c r="AU60" s="179">
        <f t="shared" si="10"/>
        <v>150</v>
      </c>
      <c r="AV60" s="179">
        <f t="shared" si="10"/>
        <v>39</v>
      </c>
      <c r="AW60" s="179">
        <f t="shared" si="10"/>
        <v>15</v>
      </c>
      <c r="AX60" s="179">
        <f t="shared" si="10"/>
        <v>0</v>
      </c>
    </row>
    <row r="61" spans="1:50" x14ac:dyDescent="0.25">
      <c r="A61" s="17"/>
      <c r="B61" s="135" t="s">
        <v>226</v>
      </c>
      <c r="C61" s="148">
        <f t="shared" si="2"/>
        <v>185598</v>
      </c>
      <c r="D61" s="148">
        <f t="shared" si="3"/>
        <v>209595</v>
      </c>
      <c r="E61" s="140">
        <f>E60+E25</f>
        <v>184019</v>
      </c>
      <c r="F61" s="140">
        <f t="shared" ref="F61:R61" si="11">F60+F25</f>
        <v>208008</v>
      </c>
      <c r="G61" s="140">
        <f t="shared" si="11"/>
        <v>2058</v>
      </c>
      <c r="H61" s="140">
        <f t="shared" si="11"/>
        <v>2371</v>
      </c>
      <c r="I61" s="140">
        <f t="shared" si="11"/>
        <v>279</v>
      </c>
      <c r="J61" s="140">
        <f t="shared" si="11"/>
        <v>398</v>
      </c>
      <c r="K61" s="140">
        <f t="shared" si="11"/>
        <v>14363</v>
      </c>
      <c r="L61" s="140">
        <f t="shared" si="11"/>
        <v>21884</v>
      </c>
      <c r="M61" s="140">
        <f t="shared" si="11"/>
        <v>157</v>
      </c>
      <c r="N61" s="140">
        <f t="shared" si="11"/>
        <v>146</v>
      </c>
      <c r="O61" s="140">
        <f t="shared" si="11"/>
        <v>401.38</v>
      </c>
      <c r="P61" s="140">
        <f t="shared" si="11"/>
        <v>396.73</v>
      </c>
      <c r="Q61" s="140">
        <f t="shared" si="11"/>
        <v>26.603999999999992</v>
      </c>
      <c r="R61" s="140">
        <f t="shared" si="11"/>
        <v>34.134</v>
      </c>
      <c r="S61" s="143">
        <f t="shared" si="4"/>
        <v>7.7387687367320768E-2</v>
      </c>
      <c r="T61" s="143">
        <f t="shared" si="1"/>
        <v>0.10441088766430497</v>
      </c>
      <c r="U61" s="140">
        <f>U60+U25</f>
        <v>1018</v>
      </c>
      <c r="V61" s="140">
        <f t="shared" ref="V61:AX61" si="12">V60+V25</f>
        <v>826</v>
      </c>
      <c r="W61" s="140">
        <f t="shared" si="12"/>
        <v>31</v>
      </c>
      <c r="X61" s="140">
        <f t="shared" si="12"/>
        <v>7</v>
      </c>
      <c r="Y61" s="140">
        <f t="shared" si="12"/>
        <v>0</v>
      </c>
      <c r="Z61" s="140">
        <f t="shared" si="12"/>
        <v>0</v>
      </c>
      <c r="AA61" s="140">
        <f t="shared" si="12"/>
        <v>4</v>
      </c>
      <c r="AB61" s="140">
        <f t="shared" si="12"/>
        <v>9</v>
      </c>
      <c r="AC61" s="140">
        <f t="shared" si="12"/>
        <v>0</v>
      </c>
      <c r="AD61" s="140">
        <f t="shared" si="12"/>
        <v>2</v>
      </c>
      <c r="AE61" s="140">
        <f t="shared" si="12"/>
        <v>7.26</v>
      </c>
      <c r="AF61" s="140">
        <f t="shared" si="12"/>
        <v>7.4700000000000006</v>
      </c>
      <c r="AG61" s="140">
        <f t="shared" si="12"/>
        <v>9.6000000000000002E-2</v>
      </c>
      <c r="AH61" s="140">
        <f t="shared" si="12"/>
        <v>6.5000000000000002E-2</v>
      </c>
      <c r="AI61" s="140">
        <f t="shared" si="12"/>
        <v>0.252</v>
      </c>
      <c r="AJ61" s="140">
        <f t="shared" si="12"/>
        <v>0.38761904761904759</v>
      </c>
      <c r="AK61" s="140">
        <f t="shared" si="12"/>
        <v>561</v>
      </c>
      <c r="AL61" s="140">
        <f t="shared" si="12"/>
        <v>761</v>
      </c>
      <c r="AM61" s="140">
        <f t="shared" si="12"/>
        <v>150</v>
      </c>
      <c r="AN61" s="140">
        <f t="shared" si="12"/>
        <v>3</v>
      </c>
      <c r="AO61" s="140">
        <f t="shared" si="12"/>
        <v>0</v>
      </c>
      <c r="AP61" s="140">
        <f t="shared" si="12"/>
        <v>0</v>
      </c>
      <c r="AQ61" s="140">
        <f t="shared" si="12"/>
        <v>3401</v>
      </c>
      <c r="AR61" s="140">
        <f t="shared" si="12"/>
        <v>4395</v>
      </c>
      <c r="AS61" s="140">
        <f t="shared" si="12"/>
        <v>1</v>
      </c>
      <c r="AT61" s="140">
        <f t="shared" si="12"/>
        <v>6</v>
      </c>
      <c r="AU61" s="140">
        <f t="shared" si="12"/>
        <v>2054</v>
      </c>
      <c r="AV61" s="140">
        <f t="shared" si="12"/>
        <v>2697</v>
      </c>
      <c r="AW61" s="140">
        <f t="shared" si="12"/>
        <v>147</v>
      </c>
      <c r="AX61" s="140">
        <f t="shared" si="12"/>
        <v>160</v>
      </c>
    </row>
  </sheetData>
  <mergeCells count="43">
    <mergeCell ref="AK5:AX5"/>
    <mergeCell ref="V1:Z1"/>
    <mergeCell ref="B3:Y3"/>
    <mergeCell ref="AK6:AT6"/>
    <mergeCell ref="AK7:AP7"/>
    <mergeCell ref="AQ7:AR9"/>
    <mergeCell ref="AS7:AT9"/>
    <mergeCell ref="AK8:AL9"/>
    <mergeCell ref="AM8:AP8"/>
    <mergeCell ref="AM9:AN9"/>
    <mergeCell ref="AO9:AP9"/>
    <mergeCell ref="U5:AJ5"/>
    <mergeCell ref="U6:AD6"/>
    <mergeCell ref="AE6:AJ6"/>
    <mergeCell ref="U7:Z7"/>
    <mergeCell ref="AA7:AB9"/>
    <mergeCell ref="AU6:AX7"/>
    <mergeCell ref="E8:F9"/>
    <mergeCell ref="S7:T9"/>
    <mergeCell ref="M7:N9"/>
    <mergeCell ref="O7:P9"/>
    <mergeCell ref="Q7:R9"/>
    <mergeCell ref="E7:J7"/>
    <mergeCell ref="K7:L9"/>
    <mergeCell ref="AC7:AD9"/>
    <mergeCell ref="AE7:AF9"/>
    <mergeCell ref="AG7:AH9"/>
    <mergeCell ref="AI7:AJ9"/>
    <mergeCell ref="U8:V9"/>
    <mergeCell ref="W8:Z8"/>
    <mergeCell ref="W9:X9"/>
    <mergeCell ref="Y9:Z9"/>
    <mergeCell ref="AU8:AV9"/>
    <mergeCell ref="AW8:AX9"/>
    <mergeCell ref="G9:H9"/>
    <mergeCell ref="G8:J8"/>
    <mergeCell ref="I9:J9"/>
    <mergeCell ref="B5:B10"/>
    <mergeCell ref="A5:A10"/>
    <mergeCell ref="E5:T5"/>
    <mergeCell ref="E6:N6"/>
    <mergeCell ref="O6:T6"/>
    <mergeCell ref="C5:D9"/>
  </mergeCells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0000"/>
  </sheetPr>
  <dimension ref="A1:ACS62"/>
  <sheetViews>
    <sheetView zoomScale="93" zoomScaleNormal="93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T13" sqref="T13:X14"/>
    </sheetView>
  </sheetViews>
  <sheetFormatPr defaultColWidth="9.140625" defaultRowHeight="15" x14ac:dyDescent="0.25"/>
  <cols>
    <col min="1" max="1" width="5.28515625" style="66" customWidth="1"/>
    <col min="2" max="2" width="43.5703125" style="22" customWidth="1"/>
    <col min="3" max="3" width="8" style="41" customWidth="1"/>
    <col min="4" max="4" width="10.85546875" style="41" customWidth="1"/>
    <col min="5" max="5" width="7" style="22" customWidth="1"/>
    <col min="6" max="6" width="9.42578125" style="22" customWidth="1"/>
    <col min="7" max="7" width="7.42578125" style="22" customWidth="1"/>
    <col min="8" max="8" width="9.42578125" style="22" customWidth="1"/>
    <col min="9" max="9" width="6.7109375" style="22" customWidth="1"/>
    <col min="10" max="10" width="8.5703125" style="22" customWidth="1"/>
    <col min="11" max="16" width="7" style="22" customWidth="1"/>
    <col min="17" max="17" width="6.28515625" style="22" customWidth="1"/>
    <col min="18" max="19" width="5.85546875" style="22" customWidth="1"/>
    <col min="20" max="20" width="7" style="22" customWidth="1"/>
    <col min="21" max="21" width="5.7109375" style="22" customWidth="1"/>
    <col min="22" max="22" width="7.140625" style="22" customWidth="1"/>
    <col min="23" max="23" width="10.140625" style="22" customWidth="1"/>
    <col min="24" max="24" width="10.42578125" style="22" customWidth="1"/>
    <col min="25" max="32" width="6.85546875" style="41" customWidth="1"/>
    <col min="33" max="16384" width="9.140625" style="66"/>
  </cols>
  <sheetData>
    <row r="1" spans="1:773" s="58" customFormat="1" x14ac:dyDescent="0.25">
      <c r="B1" s="22"/>
      <c r="C1" s="41"/>
      <c r="D1" s="4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41"/>
      <c r="Z1" s="41"/>
      <c r="AA1" s="287" t="s">
        <v>85</v>
      </c>
      <c r="AB1" s="287"/>
      <c r="AC1" s="287"/>
      <c r="AD1" s="287"/>
      <c r="AE1" s="41"/>
      <c r="AF1" s="41"/>
    </row>
    <row r="2" spans="1:773" s="17" customFormat="1" ht="16.5" customHeight="1" x14ac:dyDescent="0.25">
      <c r="B2" s="22"/>
      <c r="C2" s="41"/>
      <c r="D2" s="4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41"/>
      <c r="Z2" s="41"/>
      <c r="AA2" s="41"/>
      <c r="AB2" s="41"/>
      <c r="AC2" s="41"/>
      <c r="AD2" s="41"/>
      <c r="AE2" s="41"/>
      <c r="AF2" s="41"/>
    </row>
    <row r="3" spans="1:773" s="17" customFormat="1" ht="16.5" customHeight="1" x14ac:dyDescent="0.25">
      <c r="B3" s="22"/>
      <c r="C3" s="41"/>
      <c r="D3" s="4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41"/>
      <c r="Z3" s="41"/>
      <c r="AA3" s="41"/>
      <c r="AB3" s="41"/>
      <c r="AC3" s="41"/>
      <c r="AD3" s="41"/>
      <c r="AE3" s="41"/>
      <c r="AF3" s="41"/>
    </row>
    <row r="4" spans="1:773" s="21" customFormat="1" x14ac:dyDescent="0.25">
      <c r="A4" s="93"/>
      <c r="B4" s="320" t="s">
        <v>77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</row>
    <row r="5" spans="1:773" s="21" customFormat="1" ht="18.75" customHeight="1" x14ac:dyDescent="0.25">
      <c r="A5" s="312" t="s">
        <v>28</v>
      </c>
      <c r="B5" s="315" t="s">
        <v>39</v>
      </c>
      <c r="C5" s="318" t="s">
        <v>119</v>
      </c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9" t="s">
        <v>144</v>
      </c>
      <c r="Z5" s="319"/>
      <c r="AA5" s="319"/>
      <c r="AB5" s="319"/>
      <c r="AC5" s="319"/>
      <c r="AD5" s="319"/>
      <c r="AE5" s="319"/>
      <c r="AF5" s="319"/>
    </row>
    <row r="6" spans="1:773" x14ac:dyDescent="0.25">
      <c r="A6" s="313"/>
      <c r="B6" s="316"/>
      <c r="C6" s="270" t="s">
        <v>116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 t="s">
        <v>120</v>
      </c>
      <c r="T6" s="270"/>
      <c r="U6" s="270"/>
      <c r="V6" s="270"/>
      <c r="W6" s="270"/>
      <c r="X6" s="270"/>
      <c r="Y6" s="319"/>
      <c r="Z6" s="319"/>
      <c r="AA6" s="319"/>
      <c r="AB6" s="319"/>
      <c r="AC6" s="319"/>
      <c r="AD6" s="319"/>
      <c r="AE6" s="319"/>
      <c r="AF6" s="319"/>
    </row>
    <row r="7" spans="1:773" s="27" customFormat="1" ht="27" customHeight="1" x14ac:dyDescent="0.25">
      <c r="A7" s="313"/>
      <c r="B7" s="316"/>
      <c r="C7" s="238" t="s">
        <v>170</v>
      </c>
      <c r="D7" s="238"/>
      <c r="E7" s="238"/>
      <c r="F7" s="238"/>
      <c r="G7" s="238" t="s">
        <v>171</v>
      </c>
      <c r="H7" s="238"/>
      <c r="I7" s="238"/>
      <c r="J7" s="238"/>
      <c r="K7" s="270" t="s">
        <v>65</v>
      </c>
      <c r="L7" s="270"/>
      <c r="M7" s="270"/>
      <c r="N7" s="270"/>
      <c r="O7" s="270"/>
      <c r="P7" s="270"/>
      <c r="Q7" s="270"/>
      <c r="R7" s="270"/>
      <c r="S7" s="238" t="s">
        <v>105</v>
      </c>
      <c r="T7" s="238"/>
      <c r="U7" s="238" t="s">
        <v>16</v>
      </c>
      <c r="V7" s="238"/>
      <c r="W7" s="238" t="s">
        <v>63</v>
      </c>
      <c r="X7" s="238"/>
      <c r="Y7" s="238" t="s">
        <v>172</v>
      </c>
      <c r="Z7" s="238"/>
      <c r="AA7" s="238"/>
      <c r="AB7" s="238"/>
      <c r="AC7" s="238" t="s">
        <v>173</v>
      </c>
      <c r="AD7" s="238"/>
      <c r="AE7" s="238"/>
      <c r="AF7" s="238"/>
    </row>
    <row r="8" spans="1:773" s="27" customFormat="1" ht="22.5" customHeight="1" x14ac:dyDescent="0.25">
      <c r="A8" s="313"/>
      <c r="B8" s="316"/>
      <c r="C8" s="238"/>
      <c r="D8" s="238"/>
      <c r="E8" s="238"/>
      <c r="F8" s="238"/>
      <c r="G8" s="238"/>
      <c r="H8" s="238"/>
      <c r="I8" s="238"/>
      <c r="J8" s="238"/>
      <c r="K8" s="269" t="s">
        <v>1</v>
      </c>
      <c r="L8" s="269"/>
      <c r="M8" s="270" t="s">
        <v>66</v>
      </c>
      <c r="N8" s="270"/>
      <c r="O8" s="270"/>
      <c r="P8" s="270"/>
      <c r="Q8" s="270" t="s">
        <v>69</v>
      </c>
      <c r="R8" s="270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</row>
    <row r="9" spans="1:773" s="27" customFormat="1" ht="39" customHeight="1" x14ac:dyDescent="0.25">
      <c r="A9" s="313"/>
      <c r="B9" s="316"/>
      <c r="C9" s="238"/>
      <c r="D9" s="238"/>
      <c r="E9" s="238"/>
      <c r="F9" s="238"/>
      <c r="G9" s="238"/>
      <c r="H9" s="238"/>
      <c r="I9" s="238"/>
      <c r="J9" s="238"/>
      <c r="K9" s="269"/>
      <c r="L9" s="269"/>
      <c r="M9" s="270" t="s">
        <v>67</v>
      </c>
      <c r="N9" s="270"/>
      <c r="O9" s="270" t="s">
        <v>68</v>
      </c>
      <c r="P9" s="270"/>
      <c r="Q9" s="270"/>
      <c r="R9" s="270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</row>
    <row r="10" spans="1:773" s="17" customFormat="1" ht="16.5" customHeight="1" x14ac:dyDescent="0.25">
      <c r="A10" s="313"/>
      <c r="B10" s="316"/>
      <c r="C10" s="242">
        <v>2020</v>
      </c>
      <c r="D10" s="242"/>
      <c r="E10" s="242">
        <v>2021</v>
      </c>
      <c r="F10" s="242"/>
      <c r="G10" s="242">
        <v>2020</v>
      </c>
      <c r="H10" s="242"/>
      <c r="I10" s="242">
        <v>2021</v>
      </c>
      <c r="J10" s="242"/>
      <c r="K10" s="278">
        <v>2020</v>
      </c>
      <c r="L10" s="278">
        <v>2021</v>
      </c>
      <c r="M10" s="242">
        <v>2020</v>
      </c>
      <c r="N10" s="242">
        <v>2021</v>
      </c>
      <c r="O10" s="242">
        <v>2020</v>
      </c>
      <c r="P10" s="242">
        <v>2021</v>
      </c>
      <c r="Q10" s="242">
        <v>2020</v>
      </c>
      <c r="R10" s="242">
        <v>2021</v>
      </c>
      <c r="S10" s="242">
        <v>2020</v>
      </c>
      <c r="T10" s="242">
        <v>2021</v>
      </c>
      <c r="U10" s="242">
        <v>2020</v>
      </c>
      <c r="V10" s="242">
        <v>2021</v>
      </c>
      <c r="W10" s="242">
        <v>2020</v>
      </c>
      <c r="X10" s="242">
        <v>2021</v>
      </c>
      <c r="Y10" s="242">
        <v>2020</v>
      </c>
      <c r="Z10" s="242"/>
      <c r="AA10" s="242">
        <v>2021</v>
      </c>
      <c r="AB10" s="242"/>
      <c r="AC10" s="242">
        <v>2020</v>
      </c>
      <c r="AD10" s="242"/>
      <c r="AE10" s="242">
        <v>2021</v>
      </c>
      <c r="AF10" s="242"/>
    </row>
    <row r="11" spans="1:773" s="57" customFormat="1" ht="33.75" customHeight="1" x14ac:dyDescent="0.25">
      <c r="A11" s="314"/>
      <c r="B11" s="317"/>
      <c r="C11" s="94" t="s">
        <v>1</v>
      </c>
      <c r="D11" s="94" t="s">
        <v>145</v>
      </c>
      <c r="E11" s="94" t="s">
        <v>1</v>
      </c>
      <c r="F11" s="94" t="s">
        <v>145</v>
      </c>
      <c r="G11" s="94" t="s">
        <v>1</v>
      </c>
      <c r="H11" s="94" t="s">
        <v>145</v>
      </c>
      <c r="I11" s="94" t="s">
        <v>1</v>
      </c>
      <c r="J11" s="94" t="s">
        <v>145</v>
      </c>
      <c r="K11" s="278"/>
      <c r="L11" s="278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94" t="s">
        <v>1</v>
      </c>
      <c r="Z11" s="94" t="s">
        <v>169</v>
      </c>
      <c r="AA11" s="94" t="s">
        <v>1</v>
      </c>
      <c r="AB11" s="94" t="s">
        <v>169</v>
      </c>
      <c r="AC11" s="94" t="s">
        <v>1</v>
      </c>
      <c r="AD11" s="94" t="s">
        <v>169</v>
      </c>
      <c r="AE11" s="94" t="s">
        <v>1</v>
      </c>
      <c r="AF11" s="94" t="s">
        <v>169</v>
      </c>
    </row>
    <row r="12" spans="1:773" s="96" customFormat="1" ht="10.5" customHeight="1" x14ac:dyDescent="0.2">
      <c r="A12" s="12">
        <v>1</v>
      </c>
      <c r="B12" s="12">
        <f>A12+1</f>
        <v>2</v>
      </c>
      <c r="C12" s="12">
        <f t="shared" ref="C12:AF12" si="0">B12+1</f>
        <v>3</v>
      </c>
      <c r="D12" s="12">
        <f t="shared" si="0"/>
        <v>4</v>
      </c>
      <c r="E12" s="12">
        <f t="shared" si="0"/>
        <v>5</v>
      </c>
      <c r="F12" s="12">
        <f t="shared" si="0"/>
        <v>6</v>
      </c>
      <c r="G12" s="12">
        <f t="shared" si="0"/>
        <v>7</v>
      </c>
      <c r="H12" s="12">
        <f t="shared" si="0"/>
        <v>8</v>
      </c>
      <c r="I12" s="12">
        <f t="shared" si="0"/>
        <v>9</v>
      </c>
      <c r="J12" s="12">
        <f t="shared" si="0"/>
        <v>10</v>
      </c>
      <c r="K12" s="117">
        <f t="shared" si="0"/>
        <v>11</v>
      </c>
      <c r="L12" s="117">
        <f t="shared" si="0"/>
        <v>12</v>
      </c>
      <c r="M12" s="12">
        <f t="shared" si="0"/>
        <v>13</v>
      </c>
      <c r="N12" s="12">
        <f t="shared" si="0"/>
        <v>14</v>
      </c>
      <c r="O12" s="12">
        <f t="shared" si="0"/>
        <v>15</v>
      </c>
      <c r="P12" s="12">
        <f t="shared" si="0"/>
        <v>16</v>
      </c>
      <c r="Q12" s="12">
        <f t="shared" si="0"/>
        <v>17</v>
      </c>
      <c r="R12" s="12">
        <f t="shared" si="0"/>
        <v>18</v>
      </c>
      <c r="S12" s="12">
        <f t="shared" si="0"/>
        <v>19</v>
      </c>
      <c r="T12" s="12">
        <f t="shared" si="0"/>
        <v>20</v>
      </c>
      <c r="U12" s="12">
        <f t="shared" si="0"/>
        <v>21</v>
      </c>
      <c r="V12" s="12">
        <f t="shared" si="0"/>
        <v>22</v>
      </c>
      <c r="W12" s="12">
        <f t="shared" si="0"/>
        <v>23</v>
      </c>
      <c r="X12" s="12">
        <f t="shared" si="0"/>
        <v>24</v>
      </c>
      <c r="Y12" s="34">
        <f t="shared" si="0"/>
        <v>25</v>
      </c>
      <c r="Z12" s="34">
        <f t="shared" si="0"/>
        <v>26</v>
      </c>
      <c r="AA12" s="34">
        <f t="shared" si="0"/>
        <v>27</v>
      </c>
      <c r="AB12" s="34">
        <f t="shared" si="0"/>
        <v>28</v>
      </c>
      <c r="AC12" s="34">
        <f t="shared" si="0"/>
        <v>29</v>
      </c>
      <c r="AD12" s="34">
        <f t="shared" si="0"/>
        <v>30</v>
      </c>
      <c r="AE12" s="34">
        <f t="shared" si="0"/>
        <v>31</v>
      </c>
      <c r="AF12" s="34">
        <f t="shared" si="0"/>
        <v>32</v>
      </c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  <c r="IU12" s="95"/>
      <c r="IV12" s="95"/>
      <c r="IW12" s="95"/>
      <c r="IX12" s="95"/>
      <c r="IY12" s="95"/>
      <c r="IZ12" s="95"/>
      <c r="JA12" s="95"/>
      <c r="JB12" s="95"/>
      <c r="JC12" s="95"/>
      <c r="JD12" s="95"/>
      <c r="JE12" s="95"/>
      <c r="JF12" s="95"/>
      <c r="JG12" s="95"/>
      <c r="JH12" s="95"/>
      <c r="JI12" s="95"/>
      <c r="JJ12" s="95"/>
      <c r="JK12" s="95"/>
      <c r="JL12" s="95"/>
      <c r="JM12" s="95"/>
      <c r="JN12" s="95"/>
      <c r="JO12" s="95"/>
      <c r="JP12" s="95"/>
      <c r="JQ12" s="95"/>
      <c r="JR12" s="95"/>
      <c r="JS12" s="95"/>
      <c r="JT12" s="95"/>
      <c r="JU12" s="95"/>
      <c r="JV12" s="95"/>
      <c r="JW12" s="95"/>
      <c r="JX12" s="95"/>
      <c r="JY12" s="95"/>
      <c r="JZ12" s="95"/>
      <c r="KA12" s="95"/>
      <c r="KB12" s="95"/>
      <c r="KC12" s="95"/>
      <c r="KD12" s="95"/>
      <c r="KE12" s="95"/>
      <c r="KF12" s="95"/>
      <c r="KG12" s="95"/>
      <c r="KH12" s="95"/>
      <c r="KI12" s="95"/>
      <c r="KJ12" s="95"/>
      <c r="KK12" s="95"/>
      <c r="KL12" s="95"/>
      <c r="KM12" s="95"/>
      <c r="KN12" s="95"/>
      <c r="KO12" s="95"/>
      <c r="KP12" s="95"/>
      <c r="KQ12" s="95"/>
      <c r="KR12" s="95"/>
      <c r="KS12" s="95"/>
      <c r="KT12" s="95"/>
      <c r="KU12" s="95"/>
      <c r="KV12" s="95"/>
      <c r="KW12" s="95"/>
      <c r="KX12" s="95"/>
      <c r="KY12" s="95"/>
      <c r="KZ12" s="95"/>
      <c r="LA12" s="95"/>
      <c r="LB12" s="95"/>
      <c r="LC12" s="95"/>
      <c r="LD12" s="95"/>
      <c r="LE12" s="95"/>
      <c r="LF12" s="95"/>
      <c r="LG12" s="95"/>
      <c r="LH12" s="95"/>
      <c r="LI12" s="95"/>
      <c r="LJ12" s="95"/>
      <c r="LK12" s="95"/>
      <c r="LL12" s="95"/>
      <c r="LM12" s="95"/>
      <c r="LN12" s="95"/>
      <c r="LO12" s="95"/>
      <c r="LP12" s="95"/>
      <c r="LQ12" s="95"/>
      <c r="LR12" s="95"/>
      <c r="LS12" s="95"/>
      <c r="LT12" s="95"/>
      <c r="LU12" s="95"/>
      <c r="LV12" s="95"/>
      <c r="LW12" s="95"/>
      <c r="LX12" s="95"/>
      <c r="LY12" s="95"/>
      <c r="LZ12" s="95"/>
      <c r="MA12" s="95"/>
      <c r="MB12" s="95"/>
      <c r="MC12" s="95"/>
      <c r="MD12" s="95"/>
      <c r="ME12" s="95"/>
      <c r="MF12" s="95"/>
      <c r="MG12" s="95"/>
      <c r="MH12" s="95"/>
      <c r="MI12" s="95"/>
      <c r="MJ12" s="95"/>
      <c r="MK12" s="95"/>
      <c r="ML12" s="95"/>
      <c r="MM12" s="95"/>
      <c r="MN12" s="95"/>
      <c r="MO12" s="95"/>
      <c r="MP12" s="95"/>
      <c r="MQ12" s="95"/>
      <c r="MR12" s="95"/>
      <c r="MS12" s="95"/>
      <c r="MT12" s="95"/>
      <c r="MU12" s="95"/>
      <c r="MV12" s="95"/>
      <c r="MW12" s="95"/>
      <c r="MX12" s="95"/>
      <c r="MY12" s="95"/>
      <c r="MZ12" s="95"/>
      <c r="NA12" s="95"/>
      <c r="NB12" s="95"/>
      <c r="NC12" s="95"/>
      <c r="ND12" s="95"/>
      <c r="NE12" s="95"/>
      <c r="NF12" s="95"/>
      <c r="NG12" s="95"/>
      <c r="NH12" s="95"/>
      <c r="NI12" s="95"/>
      <c r="NJ12" s="95"/>
      <c r="NK12" s="95"/>
      <c r="NL12" s="95"/>
      <c r="NM12" s="95"/>
      <c r="NN12" s="95"/>
      <c r="NO12" s="95"/>
      <c r="NP12" s="95"/>
      <c r="NQ12" s="95"/>
      <c r="NR12" s="95"/>
      <c r="NS12" s="95"/>
      <c r="NT12" s="95"/>
      <c r="NU12" s="95"/>
      <c r="NV12" s="95"/>
      <c r="NW12" s="95"/>
      <c r="NX12" s="95"/>
      <c r="NY12" s="95"/>
      <c r="NZ12" s="95"/>
      <c r="OA12" s="95"/>
      <c r="OB12" s="95"/>
      <c r="OC12" s="95"/>
      <c r="OD12" s="95"/>
      <c r="OE12" s="95"/>
      <c r="OF12" s="95"/>
      <c r="OG12" s="95"/>
      <c r="OH12" s="95"/>
      <c r="OI12" s="95"/>
      <c r="OJ12" s="95"/>
      <c r="OK12" s="95"/>
      <c r="OL12" s="95"/>
      <c r="OM12" s="95"/>
      <c r="ON12" s="95"/>
      <c r="OO12" s="95"/>
      <c r="OP12" s="95"/>
      <c r="OQ12" s="95"/>
      <c r="OR12" s="95"/>
      <c r="OS12" s="95"/>
      <c r="OT12" s="95"/>
      <c r="OU12" s="95"/>
      <c r="OV12" s="95"/>
      <c r="OW12" s="95"/>
      <c r="OX12" s="95"/>
      <c r="OY12" s="95"/>
      <c r="OZ12" s="95"/>
      <c r="PA12" s="95"/>
      <c r="PB12" s="95"/>
      <c r="PC12" s="95"/>
      <c r="PD12" s="95"/>
      <c r="PE12" s="95"/>
      <c r="PF12" s="95"/>
      <c r="PG12" s="95"/>
      <c r="PH12" s="95"/>
      <c r="PI12" s="95"/>
      <c r="PJ12" s="95"/>
      <c r="PK12" s="95"/>
      <c r="PL12" s="95"/>
      <c r="PM12" s="95"/>
      <c r="PN12" s="95"/>
      <c r="PO12" s="95"/>
      <c r="PP12" s="95"/>
      <c r="PQ12" s="95"/>
      <c r="PR12" s="95"/>
      <c r="PS12" s="95"/>
      <c r="PT12" s="95"/>
      <c r="PU12" s="95"/>
      <c r="PV12" s="95"/>
      <c r="PW12" s="95"/>
      <c r="PX12" s="95"/>
      <c r="PY12" s="95"/>
      <c r="PZ12" s="95"/>
      <c r="QA12" s="95"/>
      <c r="QB12" s="95"/>
      <c r="QC12" s="95"/>
      <c r="QD12" s="95"/>
      <c r="QE12" s="95"/>
      <c r="QF12" s="95"/>
      <c r="QG12" s="95"/>
      <c r="QH12" s="95"/>
      <c r="QI12" s="95"/>
      <c r="QJ12" s="95"/>
      <c r="QK12" s="95"/>
      <c r="QL12" s="95"/>
      <c r="QM12" s="95"/>
      <c r="QN12" s="95"/>
      <c r="QO12" s="95"/>
      <c r="QP12" s="95"/>
      <c r="QQ12" s="95"/>
      <c r="QR12" s="95"/>
      <c r="QS12" s="95"/>
      <c r="QT12" s="95"/>
      <c r="QU12" s="95"/>
      <c r="QV12" s="95"/>
      <c r="QW12" s="95"/>
      <c r="QX12" s="95"/>
      <c r="QY12" s="95"/>
      <c r="QZ12" s="95"/>
      <c r="RA12" s="95"/>
      <c r="RB12" s="95"/>
      <c r="RC12" s="95"/>
      <c r="RD12" s="95"/>
      <c r="RE12" s="95"/>
      <c r="RF12" s="95"/>
      <c r="RG12" s="95"/>
      <c r="RH12" s="95"/>
      <c r="RI12" s="95"/>
      <c r="RJ12" s="95"/>
      <c r="RK12" s="95"/>
      <c r="RL12" s="95"/>
      <c r="RM12" s="95"/>
      <c r="RN12" s="95"/>
      <c r="RO12" s="95"/>
      <c r="RP12" s="95"/>
      <c r="RQ12" s="95"/>
      <c r="RR12" s="95"/>
      <c r="RS12" s="95"/>
      <c r="RT12" s="95"/>
      <c r="RU12" s="95"/>
      <c r="RV12" s="95"/>
      <c r="RW12" s="95"/>
      <c r="RX12" s="95"/>
      <c r="RY12" s="95"/>
      <c r="RZ12" s="95"/>
      <c r="SA12" s="95"/>
      <c r="SB12" s="95"/>
      <c r="SC12" s="95"/>
      <c r="SD12" s="95"/>
      <c r="SE12" s="95"/>
      <c r="SF12" s="95"/>
      <c r="SG12" s="95"/>
      <c r="SH12" s="95"/>
      <c r="SI12" s="95"/>
      <c r="SJ12" s="95"/>
      <c r="SK12" s="95"/>
      <c r="SL12" s="95"/>
      <c r="SM12" s="95"/>
      <c r="SN12" s="95"/>
      <c r="SO12" s="95"/>
      <c r="SP12" s="95"/>
      <c r="SQ12" s="95"/>
      <c r="SR12" s="95"/>
      <c r="SS12" s="95"/>
      <c r="ST12" s="95"/>
      <c r="SU12" s="95"/>
      <c r="SV12" s="95"/>
      <c r="SW12" s="95"/>
      <c r="SX12" s="95"/>
      <c r="SY12" s="95"/>
      <c r="SZ12" s="95"/>
      <c r="TA12" s="95"/>
      <c r="TB12" s="95"/>
      <c r="TC12" s="95"/>
      <c r="TD12" s="95"/>
      <c r="TE12" s="95"/>
      <c r="TF12" s="95"/>
      <c r="TG12" s="95"/>
      <c r="TH12" s="95"/>
      <c r="TI12" s="95"/>
      <c r="TJ12" s="95"/>
      <c r="TK12" s="95"/>
      <c r="TL12" s="95"/>
      <c r="TM12" s="95"/>
      <c r="TN12" s="95"/>
      <c r="TO12" s="95"/>
      <c r="TP12" s="95"/>
      <c r="TQ12" s="95"/>
      <c r="TR12" s="95"/>
      <c r="TS12" s="95"/>
      <c r="TT12" s="95"/>
      <c r="TU12" s="95"/>
      <c r="TV12" s="95"/>
      <c r="TW12" s="95"/>
      <c r="TX12" s="95"/>
      <c r="TY12" s="95"/>
      <c r="TZ12" s="95"/>
      <c r="UA12" s="95"/>
      <c r="UB12" s="95"/>
      <c r="UC12" s="95"/>
      <c r="UD12" s="95"/>
      <c r="UE12" s="95"/>
      <c r="UF12" s="95"/>
      <c r="UG12" s="95"/>
      <c r="UH12" s="95"/>
      <c r="UI12" s="95"/>
      <c r="UJ12" s="95"/>
      <c r="UK12" s="95"/>
      <c r="UL12" s="95"/>
      <c r="UM12" s="95"/>
      <c r="UN12" s="95"/>
      <c r="UO12" s="95"/>
      <c r="UP12" s="95"/>
      <c r="UQ12" s="95"/>
      <c r="UR12" s="95"/>
      <c r="US12" s="95"/>
      <c r="UT12" s="95"/>
      <c r="UU12" s="95"/>
      <c r="UV12" s="95"/>
      <c r="UW12" s="95"/>
      <c r="UX12" s="95"/>
      <c r="UY12" s="95"/>
      <c r="UZ12" s="95"/>
      <c r="VA12" s="95"/>
      <c r="VB12" s="95"/>
      <c r="VC12" s="95"/>
      <c r="VD12" s="95"/>
      <c r="VE12" s="95"/>
      <c r="VF12" s="95"/>
      <c r="VG12" s="95"/>
      <c r="VH12" s="95"/>
      <c r="VI12" s="95"/>
      <c r="VJ12" s="95"/>
      <c r="VK12" s="95"/>
      <c r="VL12" s="95"/>
      <c r="VM12" s="95"/>
      <c r="VN12" s="95"/>
      <c r="VO12" s="95"/>
      <c r="VP12" s="95"/>
      <c r="VQ12" s="95"/>
      <c r="VR12" s="95"/>
      <c r="VS12" s="95"/>
      <c r="VT12" s="95"/>
      <c r="VU12" s="95"/>
      <c r="VV12" s="95"/>
      <c r="VW12" s="95"/>
      <c r="VX12" s="95"/>
      <c r="VY12" s="95"/>
      <c r="VZ12" s="95"/>
      <c r="WA12" s="95"/>
      <c r="WB12" s="95"/>
      <c r="WC12" s="95"/>
      <c r="WD12" s="95"/>
      <c r="WE12" s="95"/>
      <c r="WF12" s="95"/>
      <c r="WG12" s="95"/>
      <c r="WH12" s="95"/>
      <c r="WI12" s="95"/>
      <c r="WJ12" s="95"/>
      <c r="WK12" s="95"/>
      <c r="WL12" s="95"/>
      <c r="WM12" s="95"/>
      <c r="WN12" s="95"/>
      <c r="WO12" s="95"/>
      <c r="WP12" s="95"/>
      <c r="WQ12" s="95"/>
      <c r="WR12" s="95"/>
      <c r="WS12" s="95"/>
      <c r="WT12" s="95"/>
      <c r="WU12" s="95"/>
      <c r="WV12" s="95"/>
      <c r="WW12" s="95"/>
      <c r="WX12" s="95"/>
      <c r="WY12" s="95"/>
      <c r="WZ12" s="95"/>
      <c r="XA12" s="95"/>
      <c r="XB12" s="95"/>
      <c r="XC12" s="95"/>
      <c r="XD12" s="95"/>
      <c r="XE12" s="95"/>
      <c r="XF12" s="95"/>
      <c r="XG12" s="95"/>
      <c r="XH12" s="95"/>
      <c r="XI12" s="95"/>
      <c r="XJ12" s="95"/>
      <c r="XK12" s="95"/>
      <c r="XL12" s="95"/>
      <c r="XM12" s="95"/>
      <c r="XN12" s="95"/>
      <c r="XO12" s="95"/>
      <c r="XP12" s="95"/>
      <c r="XQ12" s="95"/>
      <c r="XR12" s="95"/>
      <c r="XS12" s="95"/>
      <c r="XT12" s="95"/>
      <c r="XU12" s="95"/>
      <c r="XV12" s="95"/>
      <c r="XW12" s="95"/>
      <c r="XX12" s="95"/>
      <c r="XY12" s="95"/>
      <c r="XZ12" s="95"/>
      <c r="YA12" s="95"/>
      <c r="YB12" s="95"/>
      <c r="YC12" s="95"/>
      <c r="YD12" s="95"/>
      <c r="YE12" s="95"/>
      <c r="YF12" s="95"/>
      <c r="YG12" s="95"/>
      <c r="YH12" s="95"/>
      <c r="YI12" s="95"/>
      <c r="YJ12" s="95"/>
      <c r="YK12" s="95"/>
      <c r="YL12" s="95"/>
      <c r="YM12" s="95"/>
      <c r="YN12" s="95"/>
      <c r="YO12" s="95"/>
      <c r="YP12" s="95"/>
      <c r="YQ12" s="95"/>
      <c r="YR12" s="95"/>
      <c r="YS12" s="95"/>
      <c r="YT12" s="95"/>
      <c r="YU12" s="95"/>
      <c r="YV12" s="95"/>
      <c r="YW12" s="95"/>
      <c r="YX12" s="95"/>
      <c r="YY12" s="95"/>
      <c r="YZ12" s="95"/>
      <c r="ZA12" s="95"/>
      <c r="ZB12" s="95"/>
      <c r="ZC12" s="95"/>
      <c r="ZD12" s="95"/>
      <c r="ZE12" s="95"/>
      <c r="ZF12" s="95"/>
      <c r="ZG12" s="95"/>
      <c r="ZH12" s="95"/>
      <c r="ZI12" s="95"/>
      <c r="ZJ12" s="95"/>
      <c r="ZK12" s="95"/>
      <c r="ZL12" s="95"/>
      <c r="ZM12" s="95"/>
      <c r="ZN12" s="95"/>
      <c r="ZO12" s="95"/>
      <c r="ZP12" s="95"/>
      <c r="ZQ12" s="95"/>
      <c r="ZR12" s="95"/>
      <c r="ZS12" s="95"/>
      <c r="ZT12" s="95"/>
      <c r="ZU12" s="95"/>
      <c r="ZV12" s="95"/>
      <c r="ZW12" s="95"/>
      <c r="ZX12" s="95"/>
      <c r="ZY12" s="95"/>
      <c r="ZZ12" s="95"/>
      <c r="AAA12" s="95"/>
      <c r="AAB12" s="95"/>
      <c r="AAC12" s="95"/>
      <c r="AAD12" s="95"/>
      <c r="AAE12" s="95"/>
      <c r="AAF12" s="95"/>
      <c r="AAG12" s="95"/>
      <c r="AAH12" s="95"/>
      <c r="AAI12" s="95"/>
      <c r="AAJ12" s="95"/>
      <c r="AAK12" s="95"/>
      <c r="AAL12" s="95"/>
      <c r="AAM12" s="95"/>
      <c r="AAN12" s="95"/>
      <c r="AAO12" s="95"/>
      <c r="AAP12" s="95"/>
      <c r="AAQ12" s="95"/>
      <c r="AAR12" s="95"/>
      <c r="AAS12" s="95"/>
      <c r="AAT12" s="95"/>
      <c r="AAU12" s="95"/>
      <c r="AAV12" s="95"/>
      <c r="AAW12" s="95"/>
      <c r="AAX12" s="95"/>
      <c r="AAY12" s="95"/>
      <c r="AAZ12" s="95"/>
      <c r="ABA12" s="95"/>
      <c r="ABB12" s="95"/>
      <c r="ABC12" s="95"/>
      <c r="ABD12" s="95"/>
      <c r="ABE12" s="95"/>
      <c r="ABF12" s="95"/>
      <c r="ABG12" s="95"/>
      <c r="ABH12" s="95"/>
      <c r="ABI12" s="95"/>
      <c r="ABJ12" s="95"/>
      <c r="ABK12" s="95"/>
      <c r="ABL12" s="95"/>
      <c r="ABM12" s="95"/>
      <c r="ABN12" s="95"/>
      <c r="ABO12" s="95"/>
      <c r="ABP12" s="95"/>
      <c r="ABQ12" s="95"/>
      <c r="ABR12" s="95"/>
      <c r="ABS12" s="95"/>
      <c r="ABT12" s="95"/>
      <c r="ABU12" s="95"/>
      <c r="ABV12" s="95"/>
      <c r="ABW12" s="95"/>
      <c r="ABX12" s="95"/>
      <c r="ABY12" s="95"/>
      <c r="ABZ12" s="95"/>
      <c r="ACA12" s="95"/>
      <c r="ACB12" s="95"/>
      <c r="ACC12" s="95"/>
      <c r="ACD12" s="95"/>
      <c r="ACE12" s="95"/>
      <c r="ACF12" s="95"/>
      <c r="ACG12" s="95"/>
      <c r="ACH12" s="95"/>
      <c r="ACI12" s="95"/>
      <c r="ACJ12" s="95"/>
      <c r="ACK12" s="95"/>
      <c r="ACL12" s="95"/>
      <c r="ACM12" s="95"/>
      <c r="ACN12" s="95"/>
      <c r="ACO12" s="95"/>
      <c r="ACP12" s="95"/>
      <c r="ACQ12" s="95"/>
      <c r="ACR12" s="95"/>
      <c r="ACS12" s="95"/>
    </row>
    <row r="13" spans="1:773" s="70" customFormat="1" ht="20.25" customHeight="1" x14ac:dyDescent="0.25">
      <c r="A13" s="51">
        <v>1</v>
      </c>
      <c r="B13" s="170" t="s">
        <v>179</v>
      </c>
      <c r="C13" s="46">
        <v>488</v>
      </c>
      <c r="D13" s="46"/>
      <c r="E13" s="46">
        <v>53</v>
      </c>
      <c r="F13" s="46">
        <v>1</v>
      </c>
      <c r="G13" s="46">
        <v>14</v>
      </c>
      <c r="H13" s="46">
        <v>1</v>
      </c>
      <c r="I13" s="46">
        <v>7</v>
      </c>
      <c r="J13" s="46">
        <v>1</v>
      </c>
      <c r="K13" s="125">
        <f>M13+O13+Q13</f>
        <v>22</v>
      </c>
      <c r="L13" s="125">
        <f>N13+P13+R13</f>
        <v>18</v>
      </c>
      <c r="M13" s="46">
        <v>13</v>
      </c>
      <c r="N13" s="46">
        <v>18</v>
      </c>
      <c r="O13" s="46"/>
      <c r="P13" s="46"/>
      <c r="Q13" s="46">
        <v>9</v>
      </c>
      <c r="R13" s="46"/>
      <c r="S13" s="46">
        <v>18.78</v>
      </c>
      <c r="T13" s="48">
        <v>18.670000000000002</v>
      </c>
      <c r="U13" s="101">
        <f>C13/G13</f>
        <v>34.857142857142854</v>
      </c>
      <c r="V13" s="65">
        <f>E13/I13</f>
        <v>7.5714285714285712</v>
      </c>
      <c r="W13" s="48">
        <v>9.1199999999999992</v>
      </c>
      <c r="X13" s="48">
        <v>31.39</v>
      </c>
      <c r="Y13" s="124">
        <v>33</v>
      </c>
      <c r="Z13" s="124">
        <v>23</v>
      </c>
      <c r="AA13" s="124">
        <v>18</v>
      </c>
      <c r="AB13" s="124">
        <v>11</v>
      </c>
      <c r="AC13" s="124">
        <v>40</v>
      </c>
      <c r="AD13" s="124">
        <v>20</v>
      </c>
      <c r="AE13" s="124">
        <v>29</v>
      </c>
      <c r="AF13" s="124">
        <v>19</v>
      </c>
    </row>
    <row r="14" spans="1:773" ht="30" x14ac:dyDescent="0.25">
      <c r="A14" s="43">
        <f>A13+1</f>
        <v>2</v>
      </c>
      <c r="B14" s="184" t="s">
        <v>180</v>
      </c>
      <c r="C14" s="46">
        <v>1458</v>
      </c>
      <c r="D14" s="46"/>
      <c r="E14" s="46">
        <v>1772</v>
      </c>
      <c r="F14" s="46"/>
      <c r="G14" s="46">
        <v>286</v>
      </c>
      <c r="H14" s="46"/>
      <c r="I14" s="46">
        <v>315</v>
      </c>
      <c r="J14" s="46"/>
      <c r="K14" s="125">
        <f t="shared" ref="K14:K62" si="1">M14+O14+Q14</f>
        <v>64</v>
      </c>
      <c r="L14" s="125">
        <f t="shared" ref="L14:L62" si="2">N14+P14+R14</f>
        <v>125</v>
      </c>
      <c r="M14" s="46">
        <v>64</v>
      </c>
      <c r="N14" s="46">
        <v>125</v>
      </c>
      <c r="O14" s="46"/>
      <c r="P14" s="46"/>
      <c r="Q14" s="46"/>
      <c r="R14" s="46"/>
      <c r="S14" s="46">
        <v>19.399999999999999</v>
      </c>
      <c r="T14" s="48">
        <v>16</v>
      </c>
      <c r="U14" s="101">
        <f t="shared" ref="U14:U62" si="3">C14/G14</f>
        <v>5.0979020979020975</v>
      </c>
      <c r="V14" s="101">
        <f t="shared" ref="V14:V62" si="4">E14/I14</f>
        <v>5.6253968253968258</v>
      </c>
      <c r="W14" s="48">
        <v>4.4000000000000004</v>
      </c>
      <c r="X14" s="48">
        <v>6.7</v>
      </c>
      <c r="Y14" s="176">
        <v>91</v>
      </c>
      <c r="Z14" s="176">
        <v>74</v>
      </c>
      <c r="AA14" s="176">
        <v>227</v>
      </c>
      <c r="AB14" s="176">
        <v>222</v>
      </c>
      <c r="AC14" s="176">
        <v>79</v>
      </c>
      <c r="AD14" s="176">
        <v>63</v>
      </c>
      <c r="AE14" s="176">
        <v>120</v>
      </c>
      <c r="AF14" s="176">
        <v>84</v>
      </c>
    </row>
    <row r="15" spans="1:773" ht="30" x14ac:dyDescent="0.25">
      <c r="A15" s="43">
        <f t="shared" ref="A15:A25" si="5">A14+1</f>
        <v>3</v>
      </c>
      <c r="B15" s="184" t="s">
        <v>181</v>
      </c>
      <c r="C15" s="146"/>
      <c r="D15" s="146"/>
      <c r="E15" s="133"/>
      <c r="F15" s="133"/>
      <c r="G15" s="133"/>
      <c r="H15" s="133"/>
      <c r="I15" s="133"/>
      <c r="J15" s="133"/>
      <c r="K15" s="125">
        <f t="shared" si="1"/>
        <v>0</v>
      </c>
      <c r="L15" s="125">
        <f t="shared" si="2"/>
        <v>0</v>
      </c>
      <c r="M15" s="133"/>
      <c r="N15" s="133"/>
      <c r="O15" s="133"/>
      <c r="P15" s="133"/>
      <c r="Q15" s="133"/>
      <c r="R15" s="133"/>
      <c r="S15" s="133"/>
      <c r="T15" s="133"/>
      <c r="U15" s="125"/>
      <c r="V15" s="125"/>
      <c r="W15" s="133"/>
      <c r="X15" s="133"/>
      <c r="Y15" s="146"/>
      <c r="Z15" s="146"/>
      <c r="AA15" s="146"/>
      <c r="AB15" s="146"/>
      <c r="AC15" s="146"/>
      <c r="AD15" s="146"/>
      <c r="AE15" s="146"/>
      <c r="AF15" s="146"/>
    </row>
    <row r="16" spans="1:773" ht="30" x14ac:dyDescent="0.25">
      <c r="A16" s="43">
        <f t="shared" si="5"/>
        <v>4</v>
      </c>
      <c r="B16" s="184" t="s">
        <v>182</v>
      </c>
      <c r="C16" s="46">
        <v>357</v>
      </c>
      <c r="D16" s="46"/>
      <c r="E16" s="46">
        <v>297</v>
      </c>
      <c r="F16" s="46">
        <v>1</v>
      </c>
      <c r="G16" s="46">
        <v>20</v>
      </c>
      <c r="H16" s="46"/>
      <c r="I16" s="46">
        <v>6</v>
      </c>
      <c r="J16" s="133"/>
      <c r="K16" s="125">
        <f t="shared" si="1"/>
        <v>29</v>
      </c>
      <c r="L16" s="125">
        <f t="shared" si="2"/>
        <v>4</v>
      </c>
      <c r="M16" s="46">
        <v>29</v>
      </c>
      <c r="N16" s="46">
        <v>4</v>
      </c>
      <c r="O16" s="46"/>
      <c r="P16" s="46"/>
      <c r="Q16" s="46"/>
      <c r="R16" s="46"/>
      <c r="S16" s="46">
        <v>8.4</v>
      </c>
      <c r="T16" s="46">
        <v>13.05</v>
      </c>
      <c r="U16" s="125">
        <f t="shared" si="3"/>
        <v>17.850000000000001</v>
      </c>
      <c r="V16" s="125">
        <f t="shared" si="4"/>
        <v>49.5</v>
      </c>
      <c r="W16" s="46">
        <v>20</v>
      </c>
      <c r="X16" s="46">
        <v>6</v>
      </c>
      <c r="Y16" s="176">
        <v>53</v>
      </c>
      <c r="Z16" s="176">
        <v>36</v>
      </c>
      <c r="AA16" s="176">
        <v>54</v>
      </c>
      <c r="AB16" s="176">
        <v>43</v>
      </c>
      <c r="AC16" s="176">
        <v>45</v>
      </c>
      <c r="AD16" s="176">
        <v>31</v>
      </c>
      <c r="AE16" s="176">
        <v>47</v>
      </c>
      <c r="AF16" s="176">
        <v>32</v>
      </c>
    </row>
    <row r="17" spans="1:32" x14ac:dyDescent="0.25">
      <c r="A17" s="43">
        <f t="shared" si="5"/>
        <v>5</v>
      </c>
      <c r="B17" s="185" t="s">
        <v>183</v>
      </c>
      <c r="C17" s="46">
        <v>1177</v>
      </c>
      <c r="D17" s="46"/>
      <c r="E17" s="46">
        <v>1370</v>
      </c>
      <c r="F17" s="46"/>
      <c r="G17" s="46">
        <v>224</v>
      </c>
      <c r="H17" s="46"/>
      <c r="I17" s="46">
        <v>288</v>
      </c>
      <c r="J17" s="46"/>
      <c r="K17" s="217">
        <f>M17+O17+Q17</f>
        <v>14</v>
      </c>
      <c r="L17" s="217">
        <f>N17+P17+R17</f>
        <v>21</v>
      </c>
      <c r="M17" s="46">
        <v>14</v>
      </c>
      <c r="N17" s="46">
        <v>21</v>
      </c>
      <c r="O17" s="46"/>
      <c r="P17" s="46"/>
      <c r="Q17" s="46"/>
      <c r="R17" s="46"/>
      <c r="S17" s="46">
        <v>8.5</v>
      </c>
      <c r="T17" s="46">
        <v>11.1</v>
      </c>
      <c r="U17" s="217">
        <v>4.83</v>
      </c>
      <c r="V17" s="217">
        <f>E17/I17</f>
        <v>4.7569444444444446</v>
      </c>
      <c r="W17" s="46">
        <v>2</v>
      </c>
      <c r="X17" s="46">
        <v>2</v>
      </c>
      <c r="Y17" s="215">
        <v>84</v>
      </c>
      <c r="Z17" s="215">
        <v>80</v>
      </c>
      <c r="AA17" s="215">
        <v>98</v>
      </c>
      <c r="AB17" s="215">
        <v>98</v>
      </c>
      <c r="AC17" s="215">
        <v>107</v>
      </c>
      <c r="AD17" s="215">
        <v>81</v>
      </c>
      <c r="AE17" s="215">
        <v>132</v>
      </c>
      <c r="AF17" s="215">
        <v>132</v>
      </c>
    </row>
    <row r="18" spans="1:32" ht="30" x14ac:dyDescent="0.25">
      <c r="A18" s="43">
        <f t="shared" si="5"/>
        <v>6</v>
      </c>
      <c r="B18" s="184" t="s">
        <v>184</v>
      </c>
      <c r="C18" s="146"/>
      <c r="D18" s="146"/>
      <c r="E18" s="133"/>
      <c r="F18" s="133"/>
      <c r="G18" s="133"/>
      <c r="H18" s="133"/>
      <c r="I18" s="133"/>
      <c r="J18" s="133"/>
      <c r="K18" s="125">
        <f t="shared" si="1"/>
        <v>0</v>
      </c>
      <c r="L18" s="125">
        <f t="shared" si="2"/>
        <v>0</v>
      </c>
      <c r="M18" s="133"/>
      <c r="N18" s="133"/>
      <c r="O18" s="133"/>
      <c r="P18" s="133"/>
      <c r="Q18" s="133"/>
      <c r="R18" s="133"/>
      <c r="S18" s="133"/>
      <c r="T18" s="133"/>
      <c r="U18" s="125"/>
      <c r="V18" s="125"/>
      <c r="W18" s="133"/>
      <c r="X18" s="133"/>
      <c r="Y18" s="215">
        <v>24</v>
      </c>
      <c r="Z18" s="215"/>
      <c r="AA18" s="215">
        <v>39</v>
      </c>
      <c r="AB18" s="215"/>
      <c r="AC18" s="215">
        <v>11</v>
      </c>
      <c r="AD18" s="215"/>
      <c r="AE18" s="215">
        <v>20</v>
      </c>
      <c r="AF18" s="146"/>
    </row>
    <row r="19" spans="1:32" ht="30" x14ac:dyDescent="0.25">
      <c r="A19" s="43">
        <f t="shared" si="5"/>
        <v>7</v>
      </c>
      <c r="B19" s="184" t="s">
        <v>185</v>
      </c>
      <c r="C19" s="46">
        <v>148</v>
      </c>
      <c r="D19" s="46"/>
      <c r="E19" s="46">
        <v>287</v>
      </c>
      <c r="F19" s="46"/>
      <c r="G19" s="46">
        <v>45</v>
      </c>
      <c r="H19" s="46"/>
      <c r="I19" s="46">
        <v>61</v>
      </c>
      <c r="J19" s="46"/>
      <c r="K19" s="125">
        <f t="shared" si="1"/>
        <v>0</v>
      </c>
      <c r="L19" s="125">
        <f t="shared" si="2"/>
        <v>0</v>
      </c>
      <c r="M19" s="133"/>
      <c r="N19" s="133"/>
      <c r="O19" s="133"/>
      <c r="P19" s="133"/>
      <c r="Q19" s="133"/>
      <c r="R19" s="133"/>
      <c r="S19" s="46">
        <v>6.8</v>
      </c>
      <c r="T19" s="46">
        <v>7</v>
      </c>
      <c r="U19" s="125">
        <f t="shared" si="3"/>
        <v>3.2888888888888888</v>
      </c>
      <c r="V19" s="125">
        <f t="shared" si="4"/>
        <v>4.7049180327868854</v>
      </c>
      <c r="W19" s="46">
        <v>1</v>
      </c>
      <c r="X19" s="46">
        <v>1</v>
      </c>
      <c r="Y19" s="176">
        <v>173</v>
      </c>
      <c r="Z19" s="176">
        <v>167</v>
      </c>
      <c r="AA19" s="176">
        <v>194</v>
      </c>
      <c r="AB19" s="176">
        <v>182</v>
      </c>
      <c r="AC19" s="176">
        <v>53</v>
      </c>
      <c r="AD19" s="176">
        <v>42</v>
      </c>
      <c r="AE19" s="176">
        <v>67</v>
      </c>
      <c r="AF19" s="176">
        <v>57</v>
      </c>
    </row>
    <row r="20" spans="1:32" ht="30" x14ac:dyDescent="0.25">
      <c r="A20" s="43">
        <f t="shared" si="5"/>
        <v>8</v>
      </c>
      <c r="B20" s="184" t="s">
        <v>186</v>
      </c>
      <c r="C20" s="46">
        <v>19</v>
      </c>
      <c r="D20" s="46"/>
      <c r="E20" s="46">
        <v>56</v>
      </c>
      <c r="F20" s="46"/>
      <c r="G20" s="46">
        <v>1</v>
      </c>
      <c r="H20" s="46"/>
      <c r="I20" s="46">
        <v>2</v>
      </c>
      <c r="J20" s="46"/>
      <c r="K20" s="125">
        <f t="shared" si="1"/>
        <v>0</v>
      </c>
      <c r="L20" s="125">
        <f t="shared" si="2"/>
        <v>0</v>
      </c>
      <c r="M20" s="133"/>
      <c r="N20" s="133"/>
      <c r="O20" s="133"/>
      <c r="P20" s="133"/>
      <c r="Q20" s="133"/>
      <c r="R20" s="133"/>
      <c r="S20" s="46">
        <v>6</v>
      </c>
      <c r="T20" s="46">
        <v>4.2</v>
      </c>
      <c r="U20" s="125">
        <f t="shared" si="3"/>
        <v>19</v>
      </c>
      <c r="V20" s="125">
        <f t="shared" si="4"/>
        <v>28</v>
      </c>
      <c r="W20" s="46">
        <v>1.2</v>
      </c>
      <c r="X20" s="46">
        <v>1.3</v>
      </c>
      <c r="Y20" s="176">
        <v>2</v>
      </c>
      <c r="Z20" s="176">
        <v>2</v>
      </c>
      <c r="AA20" s="176">
        <v>2</v>
      </c>
      <c r="AB20" s="176">
        <v>2</v>
      </c>
      <c r="AC20" s="176">
        <v>2</v>
      </c>
      <c r="AD20" s="176">
        <v>2</v>
      </c>
      <c r="AE20" s="176">
        <v>1</v>
      </c>
      <c r="AF20" s="146"/>
    </row>
    <row r="21" spans="1:32" ht="30" x14ac:dyDescent="0.25">
      <c r="A21" s="43">
        <f t="shared" si="5"/>
        <v>9</v>
      </c>
      <c r="B21" s="184" t="s">
        <v>187</v>
      </c>
      <c r="C21" s="46">
        <v>169</v>
      </c>
      <c r="D21" s="46"/>
      <c r="E21" s="46">
        <v>418</v>
      </c>
      <c r="F21" s="46"/>
      <c r="G21" s="46">
        <v>16</v>
      </c>
      <c r="H21" s="46"/>
      <c r="I21" s="46">
        <v>26</v>
      </c>
      <c r="J21" s="46"/>
      <c r="K21" s="125">
        <f t="shared" si="1"/>
        <v>0</v>
      </c>
      <c r="L21" s="125">
        <f t="shared" si="2"/>
        <v>0</v>
      </c>
      <c r="M21" s="133"/>
      <c r="N21" s="133"/>
      <c r="O21" s="133"/>
      <c r="P21" s="133"/>
      <c r="Q21" s="133"/>
      <c r="R21" s="133"/>
      <c r="S21" s="46">
        <v>13.7</v>
      </c>
      <c r="T21" s="46">
        <v>14.1</v>
      </c>
      <c r="U21" s="125">
        <f t="shared" si="3"/>
        <v>10.5625</v>
      </c>
      <c r="V21" s="125">
        <f t="shared" si="4"/>
        <v>16.076923076923077</v>
      </c>
      <c r="W21" s="46">
        <v>12.4</v>
      </c>
      <c r="X21" s="156">
        <v>7.3</v>
      </c>
      <c r="Y21" s="176">
        <v>53</v>
      </c>
      <c r="Z21" s="176">
        <v>42</v>
      </c>
      <c r="AA21" s="176">
        <v>136</v>
      </c>
      <c r="AB21" s="176">
        <v>109</v>
      </c>
      <c r="AC21" s="176">
        <v>38</v>
      </c>
      <c r="AD21" s="176">
        <v>27</v>
      </c>
      <c r="AE21" s="176">
        <v>42</v>
      </c>
      <c r="AF21" s="176">
        <v>29</v>
      </c>
    </row>
    <row r="22" spans="1:32" ht="30" x14ac:dyDescent="0.25">
      <c r="A22" s="43">
        <f t="shared" si="5"/>
        <v>10</v>
      </c>
      <c r="B22" s="184" t="s">
        <v>188</v>
      </c>
      <c r="C22" s="146"/>
      <c r="D22" s="146"/>
      <c r="E22" s="133"/>
      <c r="F22" s="133"/>
      <c r="G22" s="133"/>
      <c r="H22" s="133"/>
      <c r="I22" s="133"/>
      <c r="J22" s="133"/>
      <c r="K22" s="125">
        <f t="shared" si="1"/>
        <v>0</v>
      </c>
      <c r="L22" s="125">
        <f t="shared" si="2"/>
        <v>0</v>
      </c>
      <c r="M22" s="133"/>
      <c r="N22" s="133"/>
      <c r="O22" s="133"/>
      <c r="P22" s="133"/>
      <c r="Q22" s="133"/>
      <c r="R22" s="133"/>
      <c r="S22" s="133"/>
      <c r="T22" s="133"/>
      <c r="U22" s="125"/>
      <c r="V22" s="125"/>
      <c r="W22" s="133"/>
      <c r="X22" s="133"/>
      <c r="Y22" s="146"/>
      <c r="Z22" s="146"/>
      <c r="AA22" s="146"/>
      <c r="AB22" s="146"/>
      <c r="AC22" s="146"/>
      <c r="AD22" s="146"/>
      <c r="AE22" s="146"/>
      <c r="AF22" s="146"/>
    </row>
    <row r="23" spans="1:32" ht="30" x14ac:dyDescent="0.25">
      <c r="A23" s="43">
        <f t="shared" si="5"/>
        <v>11</v>
      </c>
      <c r="B23" s="184" t="s">
        <v>189</v>
      </c>
      <c r="C23" s="46">
        <v>173</v>
      </c>
      <c r="D23" s="46"/>
      <c r="E23" s="46">
        <v>418</v>
      </c>
      <c r="F23" s="46"/>
      <c r="G23" s="46">
        <v>20</v>
      </c>
      <c r="H23" s="46"/>
      <c r="I23" s="46">
        <v>33</v>
      </c>
      <c r="J23" s="46"/>
      <c r="K23" s="125">
        <f t="shared" si="1"/>
        <v>13</v>
      </c>
      <c r="L23" s="125">
        <f t="shared" si="2"/>
        <v>13</v>
      </c>
      <c r="M23" s="46">
        <v>11</v>
      </c>
      <c r="N23" s="46">
        <v>10</v>
      </c>
      <c r="O23" s="46">
        <v>2</v>
      </c>
      <c r="P23" s="46">
        <v>1</v>
      </c>
      <c r="Q23" s="46"/>
      <c r="R23" s="46">
        <v>2</v>
      </c>
      <c r="S23" s="46">
        <v>11.6</v>
      </c>
      <c r="T23" s="46">
        <v>10.7</v>
      </c>
      <c r="U23" s="125">
        <f t="shared" si="3"/>
        <v>8.65</v>
      </c>
      <c r="V23" s="125">
        <f t="shared" si="4"/>
        <v>12.666666666666666</v>
      </c>
      <c r="W23" s="46">
        <v>10.4</v>
      </c>
      <c r="X23" s="46">
        <v>11.8</v>
      </c>
      <c r="Y23" s="176">
        <v>17</v>
      </c>
      <c r="Z23" s="176">
        <v>12</v>
      </c>
      <c r="AA23" s="176">
        <v>36</v>
      </c>
      <c r="AB23" s="176">
        <v>27</v>
      </c>
      <c r="AC23" s="176">
        <v>24</v>
      </c>
      <c r="AD23" s="176">
        <v>23</v>
      </c>
      <c r="AE23" s="176">
        <v>18</v>
      </c>
      <c r="AF23" s="176">
        <v>12</v>
      </c>
    </row>
    <row r="24" spans="1:32" ht="30" x14ac:dyDescent="0.25">
      <c r="A24" s="43">
        <f t="shared" si="5"/>
        <v>12</v>
      </c>
      <c r="B24" s="184" t="s">
        <v>190</v>
      </c>
      <c r="C24" s="146"/>
      <c r="D24" s="146"/>
      <c r="E24" s="133"/>
      <c r="F24" s="133"/>
      <c r="G24" s="133"/>
      <c r="H24" s="133"/>
      <c r="I24" s="133"/>
      <c r="J24" s="133"/>
      <c r="K24" s="125">
        <f t="shared" si="1"/>
        <v>0</v>
      </c>
      <c r="L24" s="125">
        <f t="shared" si="2"/>
        <v>0</v>
      </c>
      <c r="M24" s="133"/>
      <c r="N24" s="133"/>
      <c r="O24" s="133"/>
      <c r="P24" s="133"/>
      <c r="Q24" s="133"/>
      <c r="R24" s="133"/>
      <c r="S24" s="133"/>
      <c r="T24" s="133"/>
      <c r="U24" s="125"/>
      <c r="V24" s="125"/>
      <c r="W24" s="133"/>
      <c r="X24" s="133"/>
      <c r="Y24" s="146"/>
      <c r="Z24" s="146"/>
      <c r="AA24" s="146"/>
      <c r="AB24" s="146"/>
      <c r="AC24" s="146"/>
      <c r="AD24" s="146"/>
      <c r="AE24" s="146"/>
      <c r="AF24" s="146"/>
    </row>
    <row r="25" spans="1:32" ht="30" x14ac:dyDescent="0.25">
      <c r="A25" s="43">
        <f t="shared" si="5"/>
        <v>13</v>
      </c>
      <c r="B25" s="184" t="s">
        <v>191</v>
      </c>
      <c r="C25" s="146"/>
      <c r="D25" s="146"/>
      <c r="E25" s="133"/>
      <c r="F25" s="133"/>
      <c r="G25" s="133"/>
      <c r="H25" s="133"/>
      <c r="I25" s="133"/>
      <c r="J25" s="133"/>
      <c r="K25" s="125">
        <f t="shared" si="1"/>
        <v>0</v>
      </c>
      <c r="L25" s="125">
        <f t="shared" si="2"/>
        <v>0</v>
      </c>
      <c r="M25" s="133"/>
      <c r="N25" s="133"/>
      <c r="O25" s="133"/>
      <c r="P25" s="133"/>
      <c r="Q25" s="133"/>
      <c r="R25" s="133"/>
      <c r="S25" s="133"/>
      <c r="T25" s="133"/>
      <c r="U25" s="125"/>
      <c r="V25" s="125"/>
      <c r="W25" s="133"/>
      <c r="X25" s="133"/>
      <c r="Y25" s="146"/>
      <c r="Z25" s="146"/>
      <c r="AA25" s="146"/>
      <c r="AB25" s="146"/>
      <c r="AC25" s="146"/>
      <c r="AD25" s="146"/>
      <c r="AE25" s="146"/>
      <c r="AF25" s="146"/>
    </row>
    <row r="26" spans="1:32" x14ac:dyDescent="0.25">
      <c r="A26" s="138"/>
      <c r="B26" s="134" t="s">
        <v>192</v>
      </c>
      <c r="C26" s="128">
        <f>SUM(C13:C25)</f>
        <v>3989</v>
      </c>
      <c r="D26" s="128">
        <f t="shared" ref="D26:J26" si="6">SUM(D13:D25)</f>
        <v>0</v>
      </c>
      <c r="E26" s="128">
        <f t="shared" si="6"/>
        <v>4671</v>
      </c>
      <c r="F26" s="128">
        <f t="shared" si="6"/>
        <v>2</v>
      </c>
      <c r="G26" s="128">
        <f t="shared" si="6"/>
        <v>626</v>
      </c>
      <c r="H26" s="128">
        <f t="shared" si="6"/>
        <v>1</v>
      </c>
      <c r="I26" s="128">
        <f t="shared" si="6"/>
        <v>738</v>
      </c>
      <c r="J26" s="128">
        <f t="shared" si="6"/>
        <v>1</v>
      </c>
      <c r="K26" s="125">
        <f t="shared" si="1"/>
        <v>142</v>
      </c>
      <c r="L26" s="125">
        <f t="shared" si="2"/>
        <v>181</v>
      </c>
      <c r="M26" s="125">
        <f>SUM(M13:M25)</f>
        <v>131</v>
      </c>
      <c r="N26" s="125">
        <f t="shared" ref="N26:T26" si="7">SUM(N13:N25)</f>
        <v>178</v>
      </c>
      <c r="O26" s="125">
        <f t="shared" si="7"/>
        <v>2</v>
      </c>
      <c r="P26" s="125">
        <f t="shared" si="7"/>
        <v>1</v>
      </c>
      <c r="Q26" s="125">
        <f t="shared" si="7"/>
        <v>9</v>
      </c>
      <c r="R26" s="125">
        <f t="shared" si="7"/>
        <v>2</v>
      </c>
      <c r="S26" s="125">
        <f t="shared" si="7"/>
        <v>93.179999999999993</v>
      </c>
      <c r="T26" s="125">
        <f t="shared" si="7"/>
        <v>94.82</v>
      </c>
      <c r="U26" s="125">
        <f t="shared" si="3"/>
        <v>6.3722044728434506</v>
      </c>
      <c r="V26" s="125">
        <f t="shared" si="4"/>
        <v>6.3292682926829267</v>
      </c>
      <c r="W26" s="125">
        <f>SUM(W13:W25)</f>
        <v>60.519999999999996</v>
      </c>
      <c r="X26" s="125">
        <f t="shared" ref="X26:AF26" si="8">SUM(X13:X25)</f>
        <v>67.489999999999995</v>
      </c>
      <c r="Y26" s="125">
        <f t="shared" si="8"/>
        <v>530</v>
      </c>
      <c r="Z26" s="125">
        <f t="shared" si="8"/>
        <v>436</v>
      </c>
      <c r="AA26" s="125">
        <f t="shared" si="8"/>
        <v>804</v>
      </c>
      <c r="AB26" s="125">
        <f t="shared" si="8"/>
        <v>694</v>
      </c>
      <c r="AC26" s="125">
        <f t="shared" si="8"/>
        <v>399</v>
      </c>
      <c r="AD26" s="125">
        <f t="shared" si="8"/>
        <v>289</v>
      </c>
      <c r="AE26" s="125">
        <f t="shared" si="8"/>
        <v>476</v>
      </c>
      <c r="AF26" s="125">
        <f t="shared" si="8"/>
        <v>365</v>
      </c>
    </row>
    <row r="27" spans="1:32" x14ac:dyDescent="0.25">
      <c r="A27" s="43">
        <v>1</v>
      </c>
      <c r="B27" s="185" t="s">
        <v>193</v>
      </c>
      <c r="C27" s="146"/>
      <c r="D27" s="146"/>
      <c r="E27" s="133"/>
      <c r="F27" s="133"/>
      <c r="G27" s="133"/>
      <c r="H27" s="133"/>
      <c r="I27" s="133"/>
      <c r="J27" s="133"/>
      <c r="K27" s="125">
        <f t="shared" si="1"/>
        <v>0</v>
      </c>
      <c r="L27" s="125">
        <f t="shared" si="2"/>
        <v>0</v>
      </c>
      <c r="M27" s="133"/>
      <c r="N27" s="133"/>
      <c r="O27" s="133"/>
      <c r="P27" s="133"/>
      <c r="Q27" s="133"/>
      <c r="R27" s="133"/>
      <c r="S27" s="133"/>
      <c r="T27" s="133"/>
      <c r="U27" s="125"/>
      <c r="V27" s="125"/>
      <c r="W27" s="133"/>
      <c r="X27" s="133"/>
      <c r="Y27" s="146"/>
      <c r="Z27" s="146"/>
      <c r="AA27" s="146"/>
      <c r="AB27" s="146"/>
      <c r="AC27" s="146"/>
      <c r="AD27" s="146"/>
      <c r="AE27" s="146"/>
      <c r="AF27" s="146"/>
    </row>
    <row r="28" spans="1:32" x14ac:dyDescent="0.25">
      <c r="A28" s="43">
        <f>A27+1</f>
        <v>2</v>
      </c>
      <c r="B28" s="184" t="s">
        <v>194</v>
      </c>
      <c r="C28" s="46">
        <v>52</v>
      </c>
      <c r="D28" s="46"/>
      <c r="E28" s="46">
        <v>118</v>
      </c>
      <c r="F28" s="46">
        <v>10</v>
      </c>
      <c r="G28" s="46"/>
      <c r="H28" s="46"/>
      <c r="I28" s="46">
        <v>3</v>
      </c>
      <c r="J28" s="46"/>
      <c r="K28" s="125">
        <f t="shared" si="1"/>
        <v>0</v>
      </c>
      <c r="L28" s="125">
        <f t="shared" si="2"/>
        <v>0</v>
      </c>
      <c r="M28" s="133"/>
      <c r="N28" s="133"/>
      <c r="O28" s="133"/>
      <c r="P28" s="133"/>
      <c r="Q28" s="133"/>
      <c r="R28" s="133"/>
      <c r="S28" s="133">
        <v>2.4</v>
      </c>
      <c r="T28" s="133"/>
      <c r="U28" s="125"/>
      <c r="V28" s="125">
        <f t="shared" si="4"/>
        <v>39.333333333333336</v>
      </c>
      <c r="W28" s="133"/>
      <c r="X28" s="46">
        <v>1</v>
      </c>
      <c r="Y28" s="173"/>
      <c r="Z28" s="173"/>
      <c r="AA28" s="173">
        <v>9</v>
      </c>
      <c r="AB28" s="173">
        <v>8</v>
      </c>
      <c r="AC28" s="173"/>
      <c r="AD28" s="146"/>
      <c r="AE28" s="146"/>
      <c r="AF28" s="146"/>
    </row>
    <row r="29" spans="1:32" x14ac:dyDescent="0.25">
      <c r="A29" s="43">
        <f t="shared" ref="A29:A58" si="9">A28+1</f>
        <v>3</v>
      </c>
      <c r="B29" s="185" t="s">
        <v>195</v>
      </c>
      <c r="C29" s="46">
        <v>177</v>
      </c>
      <c r="D29" s="46"/>
      <c r="E29" s="46">
        <v>206</v>
      </c>
      <c r="F29" s="46"/>
      <c r="G29" s="46">
        <v>12</v>
      </c>
      <c r="H29" s="46"/>
      <c r="I29" s="46">
        <v>33</v>
      </c>
      <c r="J29" s="133"/>
      <c r="K29" s="125">
        <f t="shared" si="1"/>
        <v>395</v>
      </c>
      <c r="L29" s="125">
        <f t="shared" si="2"/>
        <v>0</v>
      </c>
      <c r="M29" s="46">
        <v>177</v>
      </c>
      <c r="N29" s="46"/>
      <c r="O29" s="46">
        <v>206</v>
      </c>
      <c r="P29" s="46"/>
      <c r="Q29" s="46">
        <v>12</v>
      </c>
      <c r="R29" s="46"/>
      <c r="S29" s="46">
        <v>33</v>
      </c>
      <c r="T29" s="133"/>
      <c r="U29" s="125">
        <f t="shared" si="3"/>
        <v>14.75</v>
      </c>
      <c r="V29" s="125">
        <f t="shared" si="4"/>
        <v>6.2424242424242422</v>
      </c>
      <c r="W29" s="46">
        <v>1.55</v>
      </c>
      <c r="X29" s="46">
        <v>2.39</v>
      </c>
      <c r="Y29" s="146"/>
      <c r="Z29" s="146"/>
      <c r="AA29" s="146"/>
      <c r="AB29" s="146"/>
      <c r="AC29" s="146"/>
      <c r="AD29" s="146"/>
      <c r="AE29" s="146"/>
      <c r="AF29" s="146"/>
    </row>
    <row r="30" spans="1:32" x14ac:dyDescent="0.25">
      <c r="A30" s="43">
        <f t="shared" si="9"/>
        <v>4</v>
      </c>
      <c r="B30" s="185" t="s">
        <v>196</v>
      </c>
      <c r="C30" s="146"/>
      <c r="D30" s="146"/>
      <c r="E30" s="133"/>
      <c r="F30" s="133"/>
      <c r="G30" s="133"/>
      <c r="H30" s="133"/>
      <c r="I30" s="133"/>
      <c r="J30" s="133"/>
      <c r="K30" s="125">
        <f t="shared" si="1"/>
        <v>0</v>
      </c>
      <c r="L30" s="125">
        <f t="shared" si="2"/>
        <v>0</v>
      </c>
      <c r="M30" s="133"/>
      <c r="N30" s="133"/>
      <c r="O30" s="133"/>
      <c r="P30" s="133"/>
      <c r="Q30" s="133"/>
      <c r="R30" s="133"/>
      <c r="S30" s="133"/>
      <c r="T30" s="133"/>
      <c r="U30" s="125"/>
      <c r="V30" s="125"/>
      <c r="W30" s="133"/>
      <c r="X30" s="133"/>
      <c r="Y30" s="146"/>
      <c r="Z30" s="146"/>
      <c r="AA30" s="146"/>
      <c r="AB30" s="146"/>
      <c r="AC30" s="146"/>
      <c r="AD30" s="146"/>
      <c r="AE30" s="146"/>
      <c r="AF30" s="146"/>
    </row>
    <row r="31" spans="1:32" x14ac:dyDescent="0.25">
      <c r="A31" s="43">
        <f t="shared" si="9"/>
        <v>5</v>
      </c>
      <c r="B31" s="185" t="s">
        <v>197</v>
      </c>
      <c r="C31" s="46">
        <v>79</v>
      </c>
      <c r="D31" s="46"/>
      <c r="E31" s="46">
        <v>123</v>
      </c>
      <c r="F31" s="46"/>
      <c r="G31" s="46">
        <v>40</v>
      </c>
      <c r="H31" s="46"/>
      <c r="I31" s="46">
        <v>43</v>
      </c>
      <c r="J31" s="46"/>
      <c r="K31" s="125">
        <f t="shared" si="1"/>
        <v>0</v>
      </c>
      <c r="L31" s="125">
        <f t="shared" si="2"/>
        <v>0</v>
      </c>
      <c r="M31" s="133"/>
      <c r="N31" s="133"/>
      <c r="O31" s="133"/>
      <c r="P31" s="133"/>
      <c r="Q31" s="133"/>
      <c r="R31" s="133"/>
      <c r="S31" s="46">
        <v>14.9</v>
      </c>
      <c r="T31" s="46">
        <v>9.1999999999999993</v>
      </c>
      <c r="U31" s="125">
        <f t="shared" si="3"/>
        <v>1.9750000000000001</v>
      </c>
      <c r="V31" s="125">
        <f t="shared" si="4"/>
        <v>2.86046511627907</v>
      </c>
      <c r="W31" s="46">
        <v>2.1</v>
      </c>
      <c r="X31" s="46">
        <v>3.1</v>
      </c>
      <c r="Y31" s="146"/>
      <c r="Z31" s="146"/>
      <c r="AA31" s="146"/>
      <c r="AB31" s="146"/>
      <c r="AC31" s="146"/>
      <c r="AD31" s="146"/>
      <c r="AE31" s="146"/>
      <c r="AF31" s="146"/>
    </row>
    <row r="32" spans="1:32" x14ac:dyDescent="0.25">
      <c r="A32" s="43">
        <f t="shared" si="9"/>
        <v>6</v>
      </c>
      <c r="B32" s="185" t="s">
        <v>198</v>
      </c>
      <c r="C32" s="146"/>
      <c r="D32" s="146"/>
      <c r="E32" s="133"/>
      <c r="F32" s="133"/>
      <c r="G32" s="133"/>
      <c r="H32" s="133"/>
      <c r="I32" s="133"/>
      <c r="J32" s="133"/>
      <c r="K32" s="125">
        <f t="shared" si="1"/>
        <v>0</v>
      </c>
      <c r="L32" s="125">
        <f t="shared" si="2"/>
        <v>0</v>
      </c>
      <c r="M32" s="133"/>
      <c r="N32" s="133"/>
      <c r="O32" s="133"/>
      <c r="P32" s="133"/>
      <c r="Q32" s="133"/>
      <c r="R32" s="133"/>
      <c r="S32" s="133"/>
      <c r="T32" s="133"/>
      <c r="U32" s="125"/>
      <c r="V32" s="125"/>
      <c r="W32" s="133"/>
      <c r="X32" s="133"/>
      <c r="Y32" s="146"/>
      <c r="Z32" s="146"/>
      <c r="AA32" s="146"/>
      <c r="AB32" s="146"/>
      <c r="AC32" s="146"/>
      <c r="AD32" s="146"/>
      <c r="AE32" s="146"/>
      <c r="AF32" s="146"/>
    </row>
    <row r="33" spans="1:32" x14ac:dyDescent="0.25">
      <c r="A33" s="43">
        <f t="shared" si="9"/>
        <v>7</v>
      </c>
      <c r="B33" s="185" t="s">
        <v>199</v>
      </c>
      <c r="C33" s="146"/>
      <c r="D33" s="146"/>
      <c r="E33" s="133"/>
      <c r="F33" s="133"/>
      <c r="G33" s="133"/>
      <c r="H33" s="133"/>
      <c r="I33" s="133"/>
      <c r="J33" s="133"/>
      <c r="K33" s="125">
        <f t="shared" si="1"/>
        <v>0</v>
      </c>
      <c r="L33" s="125">
        <f t="shared" si="2"/>
        <v>0</v>
      </c>
      <c r="M33" s="133"/>
      <c r="N33" s="133"/>
      <c r="O33" s="133"/>
      <c r="P33" s="133"/>
      <c r="Q33" s="133"/>
      <c r="R33" s="133"/>
      <c r="S33" s="133"/>
      <c r="T33" s="133"/>
      <c r="U33" s="125"/>
      <c r="V33" s="125"/>
      <c r="W33" s="133"/>
      <c r="X33" s="133"/>
      <c r="Y33" s="146"/>
      <c r="Z33" s="146"/>
      <c r="AA33" s="146"/>
      <c r="AB33" s="146"/>
      <c r="AC33" s="146"/>
      <c r="AD33" s="146"/>
      <c r="AE33" s="146"/>
      <c r="AF33" s="146"/>
    </row>
    <row r="34" spans="1:32" x14ac:dyDescent="0.25">
      <c r="A34" s="43">
        <f t="shared" si="9"/>
        <v>8</v>
      </c>
      <c r="B34" s="185" t="s">
        <v>200</v>
      </c>
      <c r="C34" s="133">
        <v>187</v>
      </c>
      <c r="D34" s="46"/>
      <c r="E34" s="46">
        <v>207</v>
      </c>
      <c r="F34" s="46"/>
      <c r="G34" s="133">
        <v>75</v>
      </c>
      <c r="H34" s="46"/>
      <c r="I34" s="46">
        <v>78</v>
      </c>
      <c r="J34" s="46"/>
      <c r="K34" s="217">
        <f>M34+O34+Q34</f>
        <v>0</v>
      </c>
      <c r="L34" s="217">
        <f>N34+P34+R34</f>
        <v>0</v>
      </c>
      <c r="M34" s="46"/>
      <c r="N34" s="46"/>
      <c r="O34" s="46"/>
      <c r="P34" s="46"/>
      <c r="Q34" s="46"/>
      <c r="R34" s="46"/>
      <c r="S34" s="133">
        <v>18.2</v>
      </c>
      <c r="T34" s="46">
        <v>25.18</v>
      </c>
      <c r="U34" s="217">
        <f>C34/G34</f>
        <v>2.4933333333333332</v>
      </c>
      <c r="V34" s="217">
        <f>E34/I34</f>
        <v>2.6538461538461537</v>
      </c>
      <c r="W34" s="133">
        <v>4</v>
      </c>
      <c r="X34" s="46">
        <v>4</v>
      </c>
      <c r="Y34" s="146">
        <v>10</v>
      </c>
      <c r="Z34" s="146">
        <v>7</v>
      </c>
      <c r="AA34" s="215">
        <v>12</v>
      </c>
      <c r="AB34" s="215">
        <v>9</v>
      </c>
      <c r="AC34" s="146">
        <v>8</v>
      </c>
      <c r="AD34" s="146">
        <v>8</v>
      </c>
      <c r="AE34" s="215">
        <v>6</v>
      </c>
      <c r="AF34" s="215">
        <v>6</v>
      </c>
    </row>
    <row r="35" spans="1:32" x14ac:dyDescent="0.25">
      <c r="A35" s="43">
        <f t="shared" si="9"/>
        <v>9</v>
      </c>
      <c r="B35" s="185" t="s">
        <v>201</v>
      </c>
      <c r="C35" s="46">
        <v>96</v>
      </c>
      <c r="D35" s="46"/>
      <c r="E35" s="46">
        <v>121</v>
      </c>
      <c r="F35" s="46"/>
      <c r="G35" s="46">
        <v>14</v>
      </c>
      <c r="H35" s="46"/>
      <c r="I35" s="46">
        <v>25</v>
      </c>
      <c r="J35" s="46"/>
      <c r="K35" s="125">
        <f t="shared" si="1"/>
        <v>0</v>
      </c>
      <c r="L35" s="125">
        <f t="shared" si="2"/>
        <v>0</v>
      </c>
      <c r="M35" s="133"/>
      <c r="N35" s="133"/>
      <c r="O35" s="133"/>
      <c r="P35" s="133"/>
      <c r="Q35" s="133"/>
      <c r="R35" s="133"/>
      <c r="S35" s="46">
        <v>11.5</v>
      </c>
      <c r="T35" s="46">
        <v>11.5</v>
      </c>
      <c r="U35" s="125">
        <f t="shared" si="3"/>
        <v>6.8571428571428568</v>
      </c>
      <c r="V35" s="125">
        <f t="shared" si="4"/>
        <v>4.84</v>
      </c>
      <c r="W35" s="46">
        <v>2.5</v>
      </c>
      <c r="X35" s="46">
        <v>1.9</v>
      </c>
      <c r="Y35" s="176">
        <v>71</v>
      </c>
      <c r="Z35" s="176">
        <v>69</v>
      </c>
      <c r="AA35" s="176">
        <v>81</v>
      </c>
      <c r="AB35" s="176">
        <v>76</v>
      </c>
      <c r="AC35" s="176">
        <v>24</v>
      </c>
      <c r="AD35" s="176">
        <v>22</v>
      </c>
      <c r="AE35" s="176">
        <v>32</v>
      </c>
      <c r="AF35" s="176">
        <v>28</v>
      </c>
    </row>
    <row r="36" spans="1:32" x14ac:dyDescent="0.25">
      <c r="A36" s="43">
        <f t="shared" si="9"/>
        <v>10</v>
      </c>
      <c r="B36" s="185" t="s">
        <v>202</v>
      </c>
      <c r="C36" s="46">
        <v>122</v>
      </c>
      <c r="D36" s="46"/>
      <c r="E36" s="46">
        <v>98</v>
      </c>
      <c r="F36" s="46"/>
      <c r="G36" s="133"/>
      <c r="H36" s="133"/>
      <c r="I36" s="133"/>
      <c r="J36" s="133"/>
      <c r="K36" s="125">
        <f t="shared" si="1"/>
        <v>10</v>
      </c>
      <c r="L36" s="125">
        <f t="shared" si="2"/>
        <v>17</v>
      </c>
      <c r="M36" s="46">
        <v>10</v>
      </c>
      <c r="N36" s="46">
        <v>17</v>
      </c>
      <c r="O36" s="46"/>
      <c r="P36" s="46"/>
      <c r="Q36" s="46"/>
      <c r="R36" s="46"/>
      <c r="S36" s="46">
        <v>18</v>
      </c>
      <c r="T36" s="46">
        <v>19</v>
      </c>
      <c r="U36" s="125"/>
      <c r="V36" s="125"/>
      <c r="W36" s="46">
        <v>2</v>
      </c>
      <c r="X36" s="46">
        <v>2</v>
      </c>
      <c r="Y36" s="176">
        <v>43</v>
      </c>
      <c r="Z36" s="176">
        <v>38</v>
      </c>
      <c r="AA36" s="176">
        <v>41</v>
      </c>
      <c r="AB36" s="176">
        <v>32</v>
      </c>
      <c r="AC36" s="176">
        <v>9</v>
      </c>
      <c r="AD36" s="176">
        <v>9</v>
      </c>
      <c r="AE36" s="176">
        <v>47</v>
      </c>
      <c r="AF36" s="176">
        <v>40</v>
      </c>
    </row>
    <row r="37" spans="1:32" x14ac:dyDescent="0.25">
      <c r="A37" s="43">
        <f t="shared" si="9"/>
        <v>11</v>
      </c>
      <c r="B37" s="184" t="s">
        <v>203</v>
      </c>
      <c r="C37" s="146"/>
      <c r="D37" s="146"/>
      <c r="E37" s="133"/>
      <c r="F37" s="133"/>
      <c r="G37" s="133"/>
      <c r="H37" s="133"/>
      <c r="I37" s="133"/>
      <c r="J37" s="133"/>
      <c r="K37" s="125">
        <f t="shared" si="1"/>
        <v>0</v>
      </c>
      <c r="L37" s="125">
        <f t="shared" si="2"/>
        <v>0</v>
      </c>
      <c r="M37" s="133"/>
      <c r="N37" s="133"/>
      <c r="O37" s="133"/>
      <c r="P37" s="133"/>
      <c r="Q37" s="133"/>
      <c r="R37" s="133"/>
      <c r="S37" s="133"/>
      <c r="T37" s="133"/>
      <c r="U37" s="125"/>
      <c r="V37" s="125"/>
      <c r="W37" s="133"/>
      <c r="X37" s="133"/>
      <c r="Y37" s="146"/>
      <c r="Z37" s="146"/>
      <c r="AA37" s="146"/>
      <c r="AB37" s="146"/>
      <c r="AC37" s="146"/>
      <c r="AD37" s="146"/>
      <c r="AE37" s="146"/>
      <c r="AF37" s="146"/>
    </row>
    <row r="38" spans="1:32" x14ac:dyDescent="0.25">
      <c r="A38" s="43">
        <f t="shared" si="9"/>
        <v>12</v>
      </c>
      <c r="B38" s="185" t="s">
        <v>204</v>
      </c>
      <c r="C38" s="146"/>
      <c r="D38" s="146"/>
      <c r="E38" s="133"/>
      <c r="F38" s="133"/>
      <c r="G38" s="133"/>
      <c r="H38" s="133"/>
      <c r="I38" s="133"/>
      <c r="J38" s="133"/>
      <c r="K38" s="125">
        <f t="shared" si="1"/>
        <v>0</v>
      </c>
      <c r="L38" s="125">
        <f t="shared" si="2"/>
        <v>0</v>
      </c>
      <c r="M38" s="133"/>
      <c r="N38" s="133"/>
      <c r="O38" s="133"/>
      <c r="P38" s="133"/>
      <c r="Q38" s="133"/>
      <c r="R38" s="133"/>
      <c r="S38" s="133"/>
      <c r="T38" s="133"/>
      <c r="U38" s="125"/>
      <c r="V38" s="125"/>
      <c r="W38" s="133"/>
      <c r="X38" s="133"/>
      <c r="Y38" s="146"/>
      <c r="Z38" s="146"/>
      <c r="AA38" s="146"/>
      <c r="AB38" s="146"/>
      <c r="AC38" s="146"/>
      <c r="AD38" s="146"/>
      <c r="AE38" s="146"/>
      <c r="AF38" s="146"/>
    </row>
    <row r="39" spans="1:32" x14ac:dyDescent="0.25">
      <c r="A39" s="43">
        <f t="shared" si="9"/>
        <v>13</v>
      </c>
      <c r="B39" s="185" t="s">
        <v>205</v>
      </c>
      <c r="C39" s="146"/>
      <c r="D39" s="146"/>
      <c r="E39" s="133"/>
      <c r="F39" s="133"/>
      <c r="G39" s="133"/>
      <c r="H39" s="133"/>
      <c r="I39" s="133"/>
      <c r="J39" s="133"/>
      <c r="K39" s="125">
        <f t="shared" si="1"/>
        <v>0</v>
      </c>
      <c r="L39" s="125">
        <f t="shared" si="2"/>
        <v>0</v>
      </c>
      <c r="M39" s="133"/>
      <c r="N39" s="133"/>
      <c r="O39" s="133"/>
      <c r="P39" s="133"/>
      <c r="Q39" s="133"/>
      <c r="R39" s="133"/>
      <c r="S39" s="133"/>
      <c r="T39" s="133"/>
      <c r="U39" s="125"/>
      <c r="V39" s="125"/>
      <c r="W39" s="133"/>
      <c r="X39" s="133"/>
      <c r="Y39" s="146"/>
      <c r="Z39" s="146"/>
      <c r="AA39" s="146"/>
      <c r="AB39" s="146"/>
      <c r="AC39" s="146"/>
      <c r="AD39" s="146"/>
      <c r="AE39" s="146"/>
      <c r="AF39" s="146"/>
    </row>
    <row r="40" spans="1:32" ht="30" x14ac:dyDescent="0.25">
      <c r="A40" s="43">
        <f t="shared" si="9"/>
        <v>14</v>
      </c>
      <c r="B40" s="184" t="s">
        <v>206</v>
      </c>
      <c r="C40" s="146"/>
      <c r="D40" s="146"/>
      <c r="E40" s="133"/>
      <c r="F40" s="133"/>
      <c r="G40" s="133"/>
      <c r="H40" s="133"/>
      <c r="I40" s="133"/>
      <c r="J40" s="133"/>
      <c r="K40" s="125">
        <f t="shared" si="1"/>
        <v>0</v>
      </c>
      <c r="L40" s="125">
        <f t="shared" si="2"/>
        <v>0</v>
      </c>
      <c r="M40" s="133"/>
      <c r="N40" s="133"/>
      <c r="O40" s="133"/>
      <c r="P40" s="133"/>
      <c r="Q40" s="133"/>
      <c r="R40" s="133"/>
      <c r="S40" s="133"/>
      <c r="T40" s="133"/>
      <c r="U40" s="125"/>
      <c r="V40" s="125"/>
      <c r="W40" s="133"/>
      <c r="X40" s="133"/>
      <c r="Y40" s="146"/>
      <c r="Z40" s="146"/>
      <c r="AA40" s="146"/>
      <c r="AB40" s="146"/>
      <c r="AC40" s="146"/>
      <c r="AD40" s="146"/>
      <c r="AE40" s="146"/>
      <c r="AF40" s="146"/>
    </row>
    <row r="41" spans="1:32" x14ac:dyDescent="0.25">
      <c r="A41" s="43">
        <f t="shared" si="9"/>
        <v>15</v>
      </c>
      <c r="B41" s="185" t="s">
        <v>207</v>
      </c>
      <c r="C41" s="146"/>
      <c r="D41" s="146"/>
      <c r="E41" s="133"/>
      <c r="F41" s="133"/>
      <c r="G41" s="133"/>
      <c r="H41" s="133"/>
      <c r="I41" s="133"/>
      <c r="J41" s="133"/>
      <c r="K41" s="125">
        <f t="shared" si="1"/>
        <v>0</v>
      </c>
      <c r="L41" s="125">
        <f t="shared" si="2"/>
        <v>0</v>
      </c>
      <c r="M41" s="133"/>
      <c r="N41" s="133"/>
      <c r="O41" s="133"/>
      <c r="P41" s="133"/>
      <c r="Q41" s="133"/>
      <c r="R41" s="133"/>
      <c r="S41" s="133"/>
      <c r="T41" s="133"/>
      <c r="U41" s="125"/>
      <c r="V41" s="125"/>
      <c r="W41" s="133"/>
      <c r="X41" s="133"/>
      <c r="Y41" s="146"/>
      <c r="Z41" s="146"/>
      <c r="AA41" s="146"/>
      <c r="AB41" s="146"/>
      <c r="AC41" s="146"/>
      <c r="AD41" s="146"/>
      <c r="AE41" s="146"/>
      <c r="AF41" s="146"/>
    </row>
    <row r="42" spans="1:32" ht="30" x14ac:dyDescent="0.25">
      <c r="A42" s="43">
        <f t="shared" si="9"/>
        <v>16</v>
      </c>
      <c r="B42" s="184" t="s">
        <v>208</v>
      </c>
      <c r="C42" s="146"/>
      <c r="D42" s="146"/>
      <c r="E42" s="133"/>
      <c r="F42" s="133"/>
      <c r="G42" s="133"/>
      <c r="H42" s="133"/>
      <c r="I42" s="133"/>
      <c r="J42" s="133"/>
      <c r="K42" s="125">
        <f t="shared" si="1"/>
        <v>0</v>
      </c>
      <c r="L42" s="125">
        <f t="shared" si="2"/>
        <v>0</v>
      </c>
      <c r="M42" s="133"/>
      <c r="N42" s="133"/>
      <c r="O42" s="133"/>
      <c r="P42" s="133"/>
      <c r="Q42" s="133"/>
      <c r="R42" s="133"/>
      <c r="S42" s="133"/>
      <c r="T42" s="133"/>
      <c r="U42" s="125"/>
      <c r="V42" s="125"/>
      <c r="W42" s="133"/>
      <c r="X42" s="133"/>
      <c r="Y42" s="146"/>
      <c r="Z42" s="146"/>
      <c r="AA42" s="146"/>
      <c r="AB42" s="146"/>
      <c r="AC42" s="146"/>
      <c r="AD42" s="146"/>
      <c r="AE42" s="146"/>
      <c r="AF42" s="146"/>
    </row>
    <row r="43" spans="1:32" x14ac:dyDescent="0.25">
      <c r="A43" s="43">
        <f t="shared" si="9"/>
        <v>17</v>
      </c>
      <c r="B43" s="185" t="s">
        <v>209</v>
      </c>
      <c r="C43" s="146"/>
      <c r="D43" s="146"/>
      <c r="E43" s="133"/>
      <c r="F43" s="133"/>
      <c r="G43" s="133"/>
      <c r="H43" s="133"/>
      <c r="I43" s="133"/>
      <c r="J43" s="133"/>
      <c r="K43" s="125">
        <f t="shared" si="1"/>
        <v>0</v>
      </c>
      <c r="L43" s="125">
        <f t="shared" si="2"/>
        <v>0</v>
      </c>
      <c r="M43" s="133"/>
      <c r="N43" s="133"/>
      <c r="O43" s="133"/>
      <c r="P43" s="133"/>
      <c r="Q43" s="133"/>
      <c r="R43" s="133"/>
      <c r="S43" s="133"/>
      <c r="T43" s="133"/>
      <c r="U43" s="125"/>
      <c r="V43" s="125"/>
      <c r="W43" s="133"/>
      <c r="X43" s="133"/>
      <c r="Y43" s="146"/>
      <c r="Z43" s="146"/>
      <c r="AA43" s="146"/>
      <c r="AB43" s="146"/>
      <c r="AC43" s="146"/>
      <c r="AD43" s="146"/>
      <c r="AE43" s="146"/>
      <c r="AF43" s="146"/>
    </row>
    <row r="44" spans="1:32" x14ac:dyDescent="0.25">
      <c r="A44" s="43">
        <f t="shared" si="9"/>
        <v>18</v>
      </c>
      <c r="B44" s="185" t="s">
        <v>210</v>
      </c>
      <c r="C44" s="146"/>
      <c r="D44" s="146"/>
      <c r="E44" s="133"/>
      <c r="F44" s="133"/>
      <c r="G44" s="133"/>
      <c r="H44" s="133"/>
      <c r="I44" s="133"/>
      <c r="J44" s="133"/>
      <c r="K44" s="125">
        <f t="shared" si="1"/>
        <v>0</v>
      </c>
      <c r="L44" s="125">
        <f t="shared" si="2"/>
        <v>0</v>
      </c>
      <c r="M44" s="133"/>
      <c r="N44" s="133"/>
      <c r="O44" s="133"/>
      <c r="P44" s="133"/>
      <c r="Q44" s="133"/>
      <c r="R44" s="133"/>
      <c r="S44" s="133"/>
      <c r="T44" s="133"/>
      <c r="U44" s="125"/>
      <c r="V44" s="125"/>
      <c r="W44" s="133"/>
      <c r="X44" s="133"/>
      <c r="Y44" s="146"/>
      <c r="Z44" s="146"/>
      <c r="AA44" s="146"/>
      <c r="AB44" s="146"/>
      <c r="AC44" s="146"/>
      <c r="AD44" s="146"/>
      <c r="AE44" s="146"/>
      <c r="AF44" s="146"/>
    </row>
    <row r="45" spans="1:32" x14ac:dyDescent="0.25">
      <c r="A45" s="43">
        <f t="shared" si="9"/>
        <v>19</v>
      </c>
      <c r="B45" s="185" t="s">
        <v>211</v>
      </c>
      <c r="C45" s="146"/>
      <c r="D45" s="146"/>
      <c r="E45" s="133"/>
      <c r="F45" s="133"/>
      <c r="G45" s="133"/>
      <c r="H45" s="133"/>
      <c r="I45" s="133"/>
      <c r="J45" s="133"/>
      <c r="K45" s="125">
        <f t="shared" si="1"/>
        <v>0</v>
      </c>
      <c r="L45" s="125">
        <f t="shared" si="2"/>
        <v>0</v>
      </c>
      <c r="M45" s="133"/>
      <c r="N45" s="133"/>
      <c r="O45" s="133"/>
      <c r="P45" s="133"/>
      <c r="Q45" s="133"/>
      <c r="R45" s="133"/>
      <c r="S45" s="133"/>
      <c r="T45" s="133"/>
      <c r="U45" s="125"/>
      <c r="V45" s="125"/>
      <c r="W45" s="133"/>
      <c r="X45" s="133"/>
      <c r="Y45" s="146"/>
      <c r="Z45" s="146"/>
      <c r="AA45" s="146"/>
      <c r="AB45" s="146"/>
      <c r="AC45" s="146"/>
      <c r="AD45" s="146"/>
      <c r="AE45" s="146"/>
      <c r="AF45" s="146"/>
    </row>
    <row r="46" spans="1:32" ht="30" x14ac:dyDescent="0.25">
      <c r="A46" s="43">
        <f t="shared" si="9"/>
        <v>20</v>
      </c>
      <c r="B46" s="184" t="s">
        <v>212</v>
      </c>
      <c r="C46" s="146"/>
      <c r="D46" s="146"/>
      <c r="E46" s="133"/>
      <c r="F46" s="133"/>
      <c r="G46" s="133"/>
      <c r="H46" s="133"/>
      <c r="I46" s="133"/>
      <c r="J46" s="133"/>
      <c r="K46" s="125">
        <f t="shared" si="1"/>
        <v>0</v>
      </c>
      <c r="L46" s="125">
        <f t="shared" si="2"/>
        <v>0</v>
      </c>
      <c r="M46" s="133"/>
      <c r="N46" s="133"/>
      <c r="O46" s="133"/>
      <c r="P46" s="133"/>
      <c r="Q46" s="133"/>
      <c r="R46" s="133"/>
      <c r="S46" s="133"/>
      <c r="T46" s="133"/>
      <c r="U46" s="125"/>
      <c r="V46" s="125"/>
      <c r="W46" s="133"/>
      <c r="X46" s="133"/>
      <c r="Y46" s="146"/>
      <c r="Z46" s="146"/>
      <c r="AA46" s="146"/>
      <c r="AB46" s="146"/>
      <c r="AC46" s="146"/>
      <c r="AD46" s="146"/>
      <c r="AE46" s="146"/>
      <c r="AF46" s="146"/>
    </row>
    <row r="47" spans="1:32" ht="30" x14ac:dyDescent="0.25">
      <c r="A47" s="43">
        <f t="shared" si="9"/>
        <v>21</v>
      </c>
      <c r="B47" s="184" t="s">
        <v>213</v>
      </c>
      <c r="C47" s="146"/>
      <c r="D47" s="146"/>
      <c r="E47" s="133"/>
      <c r="F47" s="133"/>
      <c r="G47" s="133"/>
      <c r="H47" s="133"/>
      <c r="I47" s="133"/>
      <c r="J47" s="133"/>
      <c r="K47" s="125">
        <f t="shared" si="1"/>
        <v>0</v>
      </c>
      <c r="L47" s="125">
        <f t="shared" si="2"/>
        <v>0</v>
      </c>
      <c r="M47" s="133"/>
      <c r="N47" s="133"/>
      <c r="O47" s="133"/>
      <c r="P47" s="133"/>
      <c r="Q47" s="133"/>
      <c r="R47" s="133"/>
      <c r="S47" s="133"/>
      <c r="T47" s="133"/>
      <c r="U47" s="125"/>
      <c r="V47" s="125"/>
      <c r="W47" s="133"/>
      <c r="X47" s="133"/>
      <c r="Y47" s="146"/>
      <c r="Z47" s="146"/>
      <c r="AA47" s="146"/>
      <c r="AB47" s="146"/>
      <c r="AC47" s="146"/>
      <c r="AD47" s="146"/>
      <c r="AE47" s="146"/>
      <c r="AF47" s="146"/>
    </row>
    <row r="48" spans="1:32" x14ac:dyDescent="0.25">
      <c r="A48" s="43">
        <f t="shared" si="9"/>
        <v>22</v>
      </c>
      <c r="B48" s="185" t="s">
        <v>214</v>
      </c>
      <c r="C48" s="146"/>
      <c r="D48" s="146"/>
      <c r="E48" s="133"/>
      <c r="F48" s="133"/>
      <c r="G48" s="133"/>
      <c r="H48" s="133"/>
      <c r="I48" s="133"/>
      <c r="J48" s="133"/>
      <c r="K48" s="125">
        <f t="shared" si="1"/>
        <v>0</v>
      </c>
      <c r="L48" s="125">
        <f t="shared" si="2"/>
        <v>0</v>
      </c>
      <c r="M48" s="133"/>
      <c r="N48" s="133"/>
      <c r="O48" s="133"/>
      <c r="P48" s="133"/>
      <c r="Q48" s="133"/>
      <c r="R48" s="133"/>
      <c r="S48" s="133"/>
      <c r="T48" s="133"/>
      <c r="U48" s="125"/>
      <c r="V48" s="125"/>
      <c r="W48" s="133"/>
      <c r="X48" s="133"/>
      <c r="Y48" s="146"/>
      <c r="Z48" s="146"/>
      <c r="AA48" s="146"/>
      <c r="AB48" s="146"/>
      <c r="AC48" s="146"/>
      <c r="AD48" s="146"/>
      <c r="AE48" s="146"/>
      <c r="AF48" s="146"/>
    </row>
    <row r="49" spans="1:32" x14ac:dyDescent="0.25">
      <c r="A49" s="43">
        <f t="shared" si="9"/>
        <v>23</v>
      </c>
      <c r="B49" s="185" t="s">
        <v>215</v>
      </c>
      <c r="C49" s="146"/>
      <c r="D49" s="146"/>
      <c r="E49" s="133"/>
      <c r="F49" s="133"/>
      <c r="G49" s="133"/>
      <c r="H49" s="133"/>
      <c r="I49" s="133"/>
      <c r="J49" s="133"/>
      <c r="K49" s="125">
        <f t="shared" si="1"/>
        <v>0</v>
      </c>
      <c r="L49" s="125">
        <f t="shared" si="2"/>
        <v>0</v>
      </c>
      <c r="M49" s="133"/>
      <c r="N49" s="133"/>
      <c r="O49" s="133"/>
      <c r="P49" s="133"/>
      <c r="Q49" s="133"/>
      <c r="R49" s="133"/>
      <c r="S49" s="133"/>
      <c r="T49" s="133"/>
      <c r="U49" s="125"/>
      <c r="V49" s="125"/>
      <c r="W49" s="133"/>
      <c r="X49" s="133"/>
      <c r="Y49" s="146"/>
      <c r="Z49" s="146"/>
      <c r="AA49" s="146"/>
      <c r="AB49" s="146"/>
      <c r="AC49" s="146"/>
      <c r="AD49" s="146"/>
      <c r="AE49" s="146"/>
      <c r="AF49" s="146"/>
    </row>
    <row r="50" spans="1:32" x14ac:dyDescent="0.25">
      <c r="A50" s="43">
        <f t="shared" si="9"/>
        <v>24</v>
      </c>
      <c r="B50" s="185" t="s">
        <v>216</v>
      </c>
      <c r="C50" s="146"/>
      <c r="D50" s="146"/>
      <c r="E50" s="133"/>
      <c r="F50" s="133"/>
      <c r="G50" s="133"/>
      <c r="H50" s="133"/>
      <c r="I50" s="133"/>
      <c r="J50" s="133"/>
      <c r="K50" s="125">
        <f t="shared" si="1"/>
        <v>0</v>
      </c>
      <c r="L50" s="125">
        <f t="shared" si="2"/>
        <v>0</v>
      </c>
      <c r="M50" s="133"/>
      <c r="N50" s="133"/>
      <c r="O50" s="133"/>
      <c r="P50" s="133"/>
      <c r="Q50" s="133"/>
      <c r="R50" s="133"/>
      <c r="S50" s="133"/>
      <c r="T50" s="133"/>
      <c r="U50" s="125"/>
      <c r="V50" s="125"/>
      <c r="W50" s="133"/>
      <c r="X50" s="133"/>
      <c r="Y50" s="146"/>
      <c r="Z50" s="146"/>
      <c r="AA50" s="146"/>
      <c r="AB50" s="146"/>
      <c r="AC50" s="146"/>
      <c r="AD50" s="146"/>
      <c r="AE50" s="146"/>
      <c r="AF50" s="146"/>
    </row>
    <row r="51" spans="1:32" x14ac:dyDescent="0.25">
      <c r="A51" s="43">
        <f t="shared" si="9"/>
        <v>25</v>
      </c>
      <c r="B51" s="185" t="s">
        <v>217</v>
      </c>
      <c r="C51" s="146"/>
      <c r="D51" s="146"/>
      <c r="E51" s="133"/>
      <c r="F51" s="133"/>
      <c r="G51" s="133"/>
      <c r="H51" s="133"/>
      <c r="I51" s="133"/>
      <c r="J51" s="133"/>
      <c r="K51" s="125">
        <f t="shared" si="1"/>
        <v>0</v>
      </c>
      <c r="L51" s="125">
        <f t="shared" si="2"/>
        <v>0</v>
      </c>
      <c r="M51" s="133"/>
      <c r="N51" s="133"/>
      <c r="O51" s="133"/>
      <c r="P51" s="133"/>
      <c r="Q51" s="133"/>
      <c r="R51" s="133"/>
      <c r="S51" s="133"/>
      <c r="T51" s="133"/>
      <c r="U51" s="125"/>
      <c r="V51" s="125"/>
      <c r="W51" s="133"/>
      <c r="X51" s="133"/>
      <c r="Y51" s="146"/>
      <c r="Z51" s="146"/>
      <c r="AA51" s="146"/>
      <c r="AB51" s="146"/>
      <c r="AC51" s="146"/>
      <c r="AD51" s="146"/>
      <c r="AE51" s="146"/>
      <c r="AF51" s="146"/>
    </row>
    <row r="52" spans="1:32" x14ac:dyDescent="0.25">
      <c r="A52" s="43">
        <f t="shared" si="9"/>
        <v>26</v>
      </c>
      <c r="B52" s="185" t="s">
        <v>218</v>
      </c>
      <c r="C52" s="146"/>
      <c r="D52" s="146"/>
      <c r="E52" s="133"/>
      <c r="F52" s="133"/>
      <c r="G52" s="133"/>
      <c r="H52" s="133"/>
      <c r="I52" s="133"/>
      <c r="J52" s="133"/>
      <c r="K52" s="125">
        <f t="shared" si="1"/>
        <v>0</v>
      </c>
      <c r="L52" s="125">
        <f t="shared" si="2"/>
        <v>0</v>
      </c>
      <c r="M52" s="133"/>
      <c r="N52" s="133"/>
      <c r="O52" s="133"/>
      <c r="P52" s="133"/>
      <c r="Q52" s="133"/>
      <c r="R52" s="133"/>
      <c r="S52" s="133"/>
      <c r="T52" s="133"/>
      <c r="U52" s="125"/>
      <c r="V52" s="125"/>
      <c r="W52" s="133"/>
      <c r="X52" s="133"/>
      <c r="Y52" s="146"/>
      <c r="Z52" s="146"/>
      <c r="AA52" s="146"/>
      <c r="AB52" s="146"/>
      <c r="AC52" s="146"/>
      <c r="AD52" s="146"/>
      <c r="AE52" s="146"/>
      <c r="AF52" s="146"/>
    </row>
    <row r="53" spans="1:32" ht="30" x14ac:dyDescent="0.25">
      <c r="A53" s="43">
        <f t="shared" si="9"/>
        <v>27</v>
      </c>
      <c r="B53" s="184" t="s">
        <v>219</v>
      </c>
      <c r="C53" s="146"/>
      <c r="D53" s="146"/>
      <c r="E53" s="133"/>
      <c r="F53" s="133"/>
      <c r="G53" s="133"/>
      <c r="H53" s="133"/>
      <c r="I53" s="133"/>
      <c r="J53" s="133"/>
      <c r="K53" s="125">
        <f t="shared" si="1"/>
        <v>0</v>
      </c>
      <c r="L53" s="125">
        <f t="shared" si="2"/>
        <v>0</v>
      </c>
      <c r="M53" s="133"/>
      <c r="N53" s="133"/>
      <c r="O53" s="133"/>
      <c r="P53" s="133"/>
      <c r="Q53" s="133"/>
      <c r="R53" s="133"/>
      <c r="S53" s="133"/>
      <c r="T53" s="133"/>
      <c r="U53" s="125"/>
      <c r="V53" s="125"/>
      <c r="W53" s="133"/>
      <c r="X53" s="133"/>
      <c r="Y53" s="146"/>
      <c r="Z53" s="146"/>
      <c r="AA53" s="146"/>
      <c r="AB53" s="146"/>
      <c r="AC53" s="146"/>
      <c r="AD53" s="146"/>
      <c r="AE53" s="146"/>
      <c r="AF53" s="146"/>
    </row>
    <row r="54" spans="1:32" x14ac:dyDescent="0.25">
      <c r="A54" s="43">
        <f t="shared" si="9"/>
        <v>28</v>
      </c>
      <c r="B54" s="185" t="s">
        <v>220</v>
      </c>
      <c r="C54" s="146"/>
      <c r="D54" s="146"/>
      <c r="E54" s="133"/>
      <c r="F54" s="133"/>
      <c r="G54" s="133"/>
      <c r="H54" s="133"/>
      <c r="I54" s="133"/>
      <c r="J54" s="133"/>
      <c r="K54" s="125">
        <f t="shared" si="1"/>
        <v>0</v>
      </c>
      <c r="L54" s="125">
        <f t="shared" si="2"/>
        <v>0</v>
      </c>
      <c r="M54" s="133"/>
      <c r="N54" s="133"/>
      <c r="O54" s="133"/>
      <c r="P54" s="133"/>
      <c r="Q54" s="133"/>
      <c r="R54" s="133"/>
      <c r="S54" s="133"/>
      <c r="T54" s="133"/>
      <c r="U54" s="125"/>
      <c r="V54" s="125"/>
      <c r="W54" s="133"/>
      <c r="X54" s="133"/>
      <c r="Y54" s="146"/>
      <c r="Z54" s="146"/>
      <c r="AA54" s="146"/>
      <c r="AB54" s="146"/>
      <c r="AC54" s="146"/>
      <c r="AD54" s="146"/>
      <c r="AE54" s="146"/>
      <c r="AF54" s="146"/>
    </row>
    <row r="55" spans="1:32" ht="30" x14ac:dyDescent="0.25">
      <c r="A55" s="43">
        <f t="shared" si="9"/>
        <v>29</v>
      </c>
      <c r="B55" s="184" t="s">
        <v>221</v>
      </c>
      <c r="C55" s="146"/>
      <c r="D55" s="146"/>
      <c r="E55" s="133"/>
      <c r="F55" s="133"/>
      <c r="G55" s="133"/>
      <c r="H55" s="133"/>
      <c r="I55" s="133"/>
      <c r="J55" s="133"/>
      <c r="K55" s="125">
        <f t="shared" si="1"/>
        <v>0</v>
      </c>
      <c r="L55" s="125">
        <f t="shared" si="2"/>
        <v>0</v>
      </c>
      <c r="M55" s="133"/>
      <c r="N55" s="133"/>
      <c r="O55" s="133"/>
      <c r="P55" s="133"/>
      <c r="Q55" s="133"/>
      <c r="R55" s="133"/>
      <c r="S55" s="133"/>
      <c r="T55" s="133"/>
      <c r="U55" s="125"/>
      <c r="V55" s="125"/>
      <c r="W55" s="133"/>
      <c r="X55" s="133"/>
      <c r="Y55" s="146"/>
      <c r="Z55" s="146"/>
      <c r="AA55" s="146"/>
      <c r="AB55" s="146"/>
      <c r="AC55" s="146"/>
      <c r="AD55" s="146"/>
      <c r="AE55" s="146"/>
      <c r="AF55" s="146"/>
    </row>
    <row r="56" spans="1:32" ht="30" x14ac:dyDescent="0.25">
      <c r="A56" s="43">
        <f t="shared" si="9"/>
        <v>30</v>
      </c>
      <c r="B56" s="184" t="s">
        <v>222</v>
      </c>
      <c r="C56" s="146"/>
      <c r="D56" s="146"/>
      <c r="E56" s="133"/>
      <c r="F56" s="133"/>
      <c r="G56" s="133"/>
      <c r="H56" s="133"/>
      <c r="I56" s="133"/>
      <c r="J56" s="133"/>
      <c r="K56" s="125">
        <f t="shared" si="1"/>
        <v>0</v>
      </c>
      <c r="L56" s="125">
        <f t="shared" si="2"/>
        <v>0</v>
      </c>
      <c r="M56" s="133"/>
      <c r="N56" s="133"/>
      <c r="O56" s="133"/>
      <c r="P56" s="133"/>
      <c r="Q56" s="133"/>
      <c r="R56" s="133"/>
      <c r="S56" s="133"/>
      <c r="T56" s="133"/>
      <c r="U56" s="125"/>
      <c r="V56" s="125"/>
      <c r="W56" s="133"/>
      <c r="X56" s="133"/>
      <c r="Y56" s="146"/>
      <c r="Z56" s="146"/>
      <c r="AA56" s="146"/>
      <c r="AB56" s="146"/>
      <c r="AC56" s="146"/>
      <c r="AD56" s="146"/>
      <c r="AE56" s="146"/>
      <c r="AF56" s="146"/>
    </row>
    <row r="57" spans="1:32" ht="30" x14ac:dyDescent="0.25">
      <c r="A57" s="43">
        <f t="shared" si="9"/>
        <v>31</v>
      </c>
      <c r="B57" s="184" t="s">
        <v>223</v>
      </c>
      <c r="C57" s="146"/>
      <c r="D57" s="146"/>
      <c r="E57" s="133"/>
      <c r="F57" s="133"/>
      <c r="G57" s="133"/>
      <c r="H57" s="133"/>
      <c r="I57" s="133"/>
      <c r="J57" s="133"/>
      <c r="K57" s="125">
        <f t="shared" si="1"/>
        <v>0</v>
      </c>
      <c r="L57" s="125">
        <f t="shared" si="2"/>
        <v>0</v>
      </c>
      <c r="M57" s="133"/>
      <c r="N57" s="133"/>
      <c r="O57" s="133"/>
      <c r="P57" s="133"/>
      <c r="Q57" s="133"/>
      <c r="R57" s="133"/>
      <c r="S57" s="133"/>
      <c r="T57" s="133"/>
      <c r="U57" s="125"/>
      <c r="V57" s="125"/>
      <c r="W57" s="133"/>
      <c r="X57" s="133"/>
      <c r="Y57" s="146"/>
      <c r="Z57" s="146"/>
      <c r="AA57" s="146"/>
      <c r="AB57" s="146"/>
      <c r="AC57" s="146"/>
      <c r="AD57" s="146"/>
      <c r="AE57" s="146"/>
      <c r="AF57" s="146"/>
    </row>
    <row r="58" spans="1:32" ht="45" x14ac:dyDescent="0.25">
      <c r="A58" s="43">
        <f t="shared" si="9"/>
        <v>32</v>
      </c>
      <c r="B58" s="184" t="s">
        <v>224</v>
      </c>
      <c r="C58" s="146"/>
      <c r="D58" s="146"/>
      <c r="E58" s="133"/>
      <c r="F58" s="133"/>
      <c r="G58" s="133"/>
      <c r="H58" s="133"/>
      <c r="I58" s="133"/>
      <c r="J58" s="133"/>
      <c r="K58" s="125">
        <f t="shared" si="1"/>
        <v>0</v>
      </c>
      <c r="L58" s="125">
        <f t="shared" si="2"/>
        <v>0</v>
      </c>
      <c r="M58" s="133"/>
      <c r="N58" s="133"/>
      <c r="O58" s="133"/>
      <c r="P58" s="133"/>
      <c r="Q58" s="133"/>
      <c r="R58" s="133"/>
      <c r="S58" s="133"/>
      <c r="T58" s="133"/>
      <c r="U58" s="125"/>
      <c r="V58" s="125"/>
      <c r="W58" s="133"/>
      <c r="X58" s="133"/>
      <c r="Y58" s="146"/>
      <c r="Z58" s="146"/>
      <c r="AA58" s="146"/>
      <c r="AB58" s="146"/>
      <c r="AC58" s="146"/>
      <c r="AD58" s="146"/>
      <c r="AE58" s="146"/>
      <c r="AF58" s="146"/>
    </row>
    <row r="59" spans="1:32" ht="30" x14ac:dyDescent="0.25">
      <c r="A59" s="190">
        <v>33</v>
      </c>
      <c r="B59" s="170" t="s">
        <v>271</v>
      </c>
      <c r="C59" s="146"/>
      <c r="D59" s="146"/>
      <c r="E59" s="133"/>
      <c r="F59" s="133"/>
      <c r="G59" s="133"/>
      <c r="H59" s="133"/>
      <c r="I59" s="133"/>
      <c r="J59" s="133"/>
      <c r="K59" s="179">
        <f t="shared" si="1"/>
        <v>0</v>
      </c>
      <c r="L59" s="179">
        <f t="shared" si="2"/>
        <v>0</v>
      </c>
      <c r="M59" s="133"/>
      <c r="N59" s="133"/>
      <c r="O59" s="133"/>
      <c r="P59" s="133"/>
      <c r="Q59" s="133"/>
      <c r="R59" s="133"/>
      <c r="S59" s="133"/>
      <c r="T59" s="133"/>
      <c r="U59" s="179"/>
      <c r="V59" s="179"/>
      <c r="W59" s="133"/>
      <c r="X59" s="133"/>
      <c r="Y59" s="146"/>
      <c r="Z59" s="146"/>
      <c r="AA59" s="146"/>
      <c r="AB59" s="146"/>
      <c r="AC59" s="146"/>
      <c r="AD59" s="146"/>
      <c r="AE59" s="146"/>
      <c r="AF59" s="146"/>
    </row>
    <row r="60" spans="1:32" x14ac:dyDescent="0.25">
      <c r="A60" s="190">
        <v>34</v>
      </c>
      <c r="B60" s="170" t="s">
        <v>298</v>
      </c>
      <c r="C60" s="146"/>
      <c r="D60" s="146"/>
      <c r="E60" s="133"/>
      <c r="F60" s="133"/>
      <c r="G60" s="133"/>
      <c r="H60" s="133"/>
      <c r="I60" s="133"/>
      <c r="J60" s="133"/>
      <c r="K60" s="179">
        <f t="shared" si="1"/>
        <v>0</v>
      </c>
      <c r="L60" s="179">
        <f t="shared" si="2"/>
        <v>0</v>
      </c>
      <c r="M60" s="133"/>
      <c r="N60" s="133"/>
      <c r="O60" s="133"/>
      <c r="P60" s="133"/>
      <c r="Q60" s="133"/>
      <c r="R60" s="133"/>
      <c r="S60" s="133"/>
      <c r="T60" s="133"/>
      <c r="U60" s="179"/>
      <c r="V60" s="179"/>
      <c r="W60" s="133"/>
      <c r="X60" s="133"/>
      <c r="Y60" s="146"/>
      <c r="Z60" s="146"/>
      <c r="AA60" s="146"/>
      <c r="AB60" s="146"/>
      <c r="AC60" s="146"/>
      <c r="AD60" s="146"/>
      <c r="AE60" s="146"/>
      <c r="AF60" s="146"/>
    </row>
    <row r="61" spans="1:32" x14ac:dyDescent="0.25">
      <c r="A61" s="17"/>
      <c r="B61" s="134" t="s">
        <v>225</v>
      </c>
      <c r="C61" s="180">
        <f t="shared" ref="C61:I61" si="10">SUM(C27:C60)</f>
        <v>713</v>
      </c>
      <c r="D61" s="180">
        <f t="shared" si="10"/>
        <v>0</v>
      </c>
      <c r="E61" s="180">
        <f t="shared" si="10"/>
        <v>873</v>
      </c>
      <c r="F61" s="180">
        <f t="shared" si="10"/>
        <v>10</v>
      </c>
      <c r="G61" s="180">
        <f t="shared" si="10"/>
        <v>141</v>
      </c>
      <c r="H61" s="180">
        <f t="shared" si="10"/>
        <v>0</v>
      </c>
      <c r="I61" s="180">
        <f t="shared" si="10"/>
        <v>182</v>
      </c>
      <c r="J61" s="128">
        <f>SUM(J27:J60)</f>
        <v>0</v>
      </c>
      <c r="K61" s="125">
        <f t="shared" si="1"/>
        <v>405</v>
      </c>
      <c r="L61" s="125">
        <f t="shared" si="2"/>
        <v>17</v>
      </c>
      <c r="M61" s="179">
        <f>SUM(M27:M60)</f>
        <v>187</v>
      </c>
      <c r="N61" s="179">
        <f t="shared" ref="N61:T61" si="11">SUM(N27:N60)</f>
        <v>17</v>
      </c>
      <c r="O61" s="179">
        <f t="shared" si="11"/>
        <v>206</v>
      </c>
      <c r="P61" s="179">
        <f t="shared" si="11"/>
        <v>0</v>
      </c>
      <c r="Q61" s="179">
        <f t="shared" si="11"/>
        <v>12</v>
      </c>
      <c r="R61" s="179">
        <f t="shared" si="11"/>
        <v>0</v>
      </c>
      <c r="S61" s="179">
        <f t="shared" si="11"/>
        <v>98</v>
      </c>
      <c r="T61" s="179">
        <f t="shared" si="11"/>
        <v>64.88</v>
      </c>
      <c r="U61" s="179">
        <f t="shared" si="3"/>
        <v>5.0567375886524824</v>
      </c>
      <c r="V61" s="179">
        <f t="shared" si="4"/>
        <v>4.7967032967032965</v>
      </c>
      <c r="W61" s="125">
        <f>SUM(W27:W60)</f>
        <v>12.15</v>
      </c>
      <c r="X61" s="179">
        <f t="shared" ref="X61:AF61" si="12">SUM(X27:X60)</f>
        <v>14.39</v>
      </c>
      <c r="Y61" s="179">
        <f t="shared" si="12"/>
        <v>124</v>
      </c>
      <c r="Z61" s="179">
        <f t="shared" si="12"/>
        <v>114</v>
      </c>
      <c r="AA61" s="179">
        <f t="shared" si="12"/>
        <v>143</v>
      </c>
      <c r="AB61" s="179">
        <f t="shared" si="12"/>
        <v>125</v>
      </c>
      <c r="AC61" s="179">
        <f t="shared" si="12"/>
        <v>41</v>
      </c>
      <c r="AD61" s="179">
        <f t="shared" si="12"/>
        <v>39</v>
      </c>
      <c r="AE61" s="179">
        <f t="shared" si="12"/>
        <v>85</v>
      </c>
      <c r="AF61" s="179">
        <f t="shared" si="12"/>
        <v>74</v>
      </c>
    </row>
    <row r="62" spans="1:32" x14ac:dyDescent="0.25">
      <c r="A62" s="17"/>
      <c r="B62" s="135" t="s">
        <v>226</v>
      </c>
      <c r="C62" s="148">
        <f>C61+C26</f>
        <v>4702</v>
      </c>
      <c r="D62" s="148">
        <f t="shared" ref="D62:J62" si="13">D61+D26</f>
        <v>0</v>
      </c>
      <c r="E62" s="148">
        <f t="shared" si="13"/>
        <v>5544</v>
      </c>
      <c r="F62" s="148">
        <f t="shared" si="13"/>
        <v>12</v>
      </c>
      <c r="G62" s="148">
        <f t="shared" si="13"/>
        <v>767</v>
      </c>
      <c r="H62" s="148">
        <f t="shared" si="13"/>
        <v>1</v>
      </c>
      <c r="I62" s="148">
        <f t="shared" si="13"/>
        <v>920</v>
      </c>
      <c r="J62" s="148">
        <f t="shared" si="13"/>
        <v>1</v>
      </c>
      <c r="K62" s="140">
        <f t="shared" si="1"/>
        <v>547</v>
      </c>
      <c r="L62" s="140">
        <f t="shared" si="2"/>
        <v>198</v>
      </c>
      <c r="M62" s="140">
        <f>M61+M26</f>
        <v>318</v>
      </c>
      <c r="N62" s="140">
        <f t="shared" ref="N62:T62" si="14">N61+N26</f>
        <v>195</v>
      </c>
      <c r="O62" s="140">
        <f t="shared" si="14"/>
        <v>208</v>
      </c>
      <c r="P62" s="140">
        <f t="shared" si="14"/>
        <v>1</v>
      </c>
      <c r="Q62" s="140">
        <f t="shared" si="14"/>
        <v>21</v>
      </c>
      <c r="R62" s="140">
        <f t="shared" si="14"/>
        <v>2</v>
      </c>
      <c r="S62" s="140">
        <f t="shared" si="14"/>
        <v>191.18</v>
      </c>
      <c r="T62" s="140">
        <f t="shared" si="14"/>
        <v>159.69999999999999</v>
      </c>
      <c r="U62" s="140">
        <f t="shared" si="3"/>
        <v>6.1303780964797916</v>
      </c>
      <c r="V62" s="140">
        <f t="shared" si="4"/>
        <v>6.0260869565217394</v>
      </c>
      <c r="W62" s="140">
        <f>W61+W26</f>
        <v>72.67</v>
      </c>
      <c r="X62" s="140">
        <f t="shared" ref="X62:AF62" si="15">X61+X26</f>
        <v>81.88</v>
      </c>
      <c r="Y62" s="140">
        <f t="shared" si="15"/>
        <v>654</v>
      </c>
      <c r="Z62" s="140">
        <f t="shared" si="15"/>
        <v>550</v>
      </c>
      <c r="AA62" s="140">
        <f t="shared" si="15"/>
        <v>947</v>
      </c>
      <c r="AB62" s="140">
        <f t="shared" si="15"/>
        <v>819</v>
      </c>
      <c r="AC62" s="140">
        <f t="shared" si="15"/>
        <v>440</v>
      </c>
      <c r="AD62" s="140">
        <f t="shared" si="15"/>
        <v>328</v>
      </c>
      <c r="AE62" s="140">
        <f t="shared" si="15"/>
        <v>561</v>
      </c>
      <c r="AF62" s="140">
        <f t="shared" si="15"/>
        <v>439</v>
      </c>
    </row>
  </sheetData>
  <mergeCells count="43">
    <mergeCell ref="V10:V11"/>
    <mergeCell ref="W10:W11"/>
    <mergeCell ref="X10:X11"/>
    <mergeCell ref="Y5:AF6"/>
    <mergeCell ref="AA1:AD1"/>
    <mergeCell ref="Y7:AB9"/>
    <mergeCell ref="AC7:AF9"/>
    <mergeCell ref="Y10:Z10"/>
    <mergeCell ref="AA10:AB10"/>
    <mergeCell ref="AC10:AD10"/>
    <mergeCell ref="AE10:AF10"/>
    <mergeCell ref="B4:AF4"/>
    <mergeCell ref="Q10:Q11"/>
    <mergeCell ref="R10:R11"/>
    <mergeCell ref="S10:S11"/>
    <mergeCell ref="T10:T11"/>
    <mergeCell ref="U10:U11"/>
    <mergeCell ref="C6:R6"/>
    <mergeCell ref="S6:X6"/>
    <mergeCell ref="C5:X5"/>
    <mergeCell ref="I10:J10"/>
    <mergeCell ref="K10:K11"/>
    <mergeCell ref="L10:L11"/>
    <mergeCell ref="M10:M11"/>
    <mergeCell ref="N10:N11"/>
    <mergeCell ref="O10:O11"/>
    <mergeCell ref="P10:P11"/>
    <mergeCell ref="U7:V9"/>
    <mergeCell ref="W7:X9"/>
    <mergeCell ref="S7:T9"/>
    <mergeCell ref="K8:L9"/>
    <mergeCell ref="C10:D10"/>
    <mergeCell ref="A5:A11"/>
    <mergeCell ref="K7:R7"/>
    <mergeCell ref="M9:N9"/>
    <mergeCell ref="M8:P8"/>
    <mergeCell ref="O9:P9"/>
    <mergeCell ref="Q8:R9"/>
    <mergeCell ref="C7:F9"/>
    <mergeCell ref="E10:F10"/>
    <mergeCell ref="G10:H10"/>
    <mergeCell ref="G7:J9"/>
    <mergeCell ref="B5:B11"/>
  </mergeCells>
  <pageMargins left="0" right="0" top="0.15748031496062992" bottom="0.15748031496062992" header="0" footer="0"/>
  <pageSetup paperSize="9" scale="5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F0"/>
  </sheetPr>
  <dimension ref="A1:AX62"/>
  <sheetViews>
    <sheetView topLeftCell="C1" zoomScale="89" zoomScaleNormal="89" workbookViewId="0">
      <pane ySplit="12" topLeftCell="A13" activePane="bottomLeft" state="frozen"/>
      <selection pane="bottomLeft" activeCell="Z13" sqref="Z13"/>
    </sheetView>
  </sheetViews>
  <sheetFormatPr defaultColWidth="9.140625" defaultRowHeight="15" x14ac:dyDescent="0.25"/>
  <cols>
    <col min="1" max="1" width="3.85546875" style="66" customWidth="1"/>
    <col min="2" max="2" width="42.85546875" style="22" customWidth="1"/>
    <col min="3" max="3" width="6.7109375" style="22" customWidth="1"/>
    <col min="4" max="4" width="6" style="66" customWidth="1"/>
    <col min="5" max="5" width="6.140625" style="66" customWidth="1"/>
    <col min="6" max="6" width="5.28515625" style="66" customWidth="1"/>
    <col min="7" max="7" width="7.7109375" style="66" customWidth="1"/>
    <col min="8" max="8" width="7.42578125" style="66" customWidth="1"/>
    <col min="9" max="10" width="6.42578125" style="66" customWidth="1"/>
    <col min="11" max="24" width="6" style="66" customWidth="1"/>
    <col min="25" max="50" width="6.140625" style="66" customWidth="1"/>
    <col min="51" max="16384" width="9.140625" style="66"/>
  </cols>
  <sheetData>
    <row r="1" spans="1:50" s="17" customFormat="1" x14ac:dyDescent="0.25">
      <c r="B1" s="22"/>
      <c r="C1" s="22"/>
      <c r="AC1" s="310"/>
      <c r="AD1" s="310"/>
      <c r="AE1" s="310"/>
      <c r="AF1" s="310"/>
      <c r="AG1" s="310"/>
      <c r="AH1" s="267" t="s">
        <v>30</v>
      </c>
      <c r="AI1" s="267"/>
      <c r="AJ1" s="267"/>
      <c r="AK1" s="267"/>
      <c r="AL1" s="267"/>
      <c r="AM1" s="57"/>
      <c r="AN1" s="57"/>
      <c r="AO1" s="57"/>
      <c r="AP1" s="57"/>
      <c r="AQ1" s="57"/>
    </row>
    <row r="2" spans="1:50" s="17" customFormat="1" x14ac:dyDescent="0.25">
      <c r="B2" s="22"/>
      <c r="C2" s="22"/>
      <c r="D2" s="334" t="s">
        <v>157</v>
      </c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</row>
    <row r="3" spans="1:50" s="17" customFormat="1" x14ac:dyDescent="0.25">
      <c r="B3" s="22"/>
      <c r="C3" s="22"/>
    </row>
    <row r="4" spans="1:50" s="89" customFormat="1" x14ac:dyDescent="0.25">
      <c r="B4" s="60"/>
      <c r="C4" s="60"/>
      <c r="D4" s="91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</row>
    <row r="5" spans="1:50" s="89" customFormat="1" x14ac:dyDescent="0.25">
      <c r="B5" s="60"/>
      <c r="C5" s="60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</row>
    <row r="6" spans="1:50" s="60" customFormat="1" ht="24.75" customHeight="1" x14ac:dyDescent="0.25">
      <c r="A6" s="321" t="s">
        <v>28</v>
      </c>
      <c r="B6" s="250" t="s">
        <v>40</v>
      </c>
      <c r="C6" s="239" t="s">
        <v>164</v>
      </c>
      <c r="D6" s="241"/>
      <c r="E6" s="239" t="s">
        <v>165</v>
      </c>
      <c r="F6" s="241"/>
      <c r="G6" s="239" t="s">
        <v>166</v>
      </c>
      <c r="H6" s="241"/>
      <c r="I6" s="324" t="s">
        <v>73</v>
      </c>
      <c r="J6" s="325"/>
      <c r="K6" s="249" t="s">
        <v>72</v>
      </c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324" t="s">
        <v>167</v>
      </c>
      <c r="Z6" s="325"/>
      <c r="AA6" s="276" t="s">
        <v>168</v>
      </c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77"/>
      <c r="AQ6" s="284" t="s">
        <v>74</v>
      </c>
      <c r="AR6" s="285"/>
      <c r="AS6" s="285"/>
      <c r="AT6" s="285"/>
      <c r="AU6" s="285"/>
      <c r="AV6" s="285"/>
      <c r="AW6" s="285"/>
      <c r="AX6" s="286"/>
    </row>
    <row r="7" spans="1:50" s="60" customFormat="1" ht="17.25" customHeight="1" x14ac:dyDescent="0.25">
      <c r="A7" s="322"/>
      <c r="B7" s="271"/>
      <c r="C7" s="335"/>
      <c r="D7" s="336"/>
      <c r="E7" s="335"/>
      <c r="F7" s="336"/>
      <c r="G7" s="335"/>
      <c r="H7" s="336"/>
      <c r="I7" s="326"/>
      <c r="J7" s="327"/>
      <c r="K7" s="337" t="s">
        <v>1</v>
      </c>
      <c r="L7" s="337"/>
      <c r="M7" s="249" t="s">
        <v>41</v>
      </c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326"/>
      <c r="Z7" s="327"/>
      <c r="AA7" s="338" t="s">
        <v>1</v>
      </c>
      <c r="AB7" s="339"/>
      <c r="AC7" s="239" t="s">
        <v>41</v>
      </c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1"/>
      <c r="AQ7" s="344" t="s">
        <v>1</v>
      </c>
      <c r="AR7" s="344"/>
      <c r="AS7" s="284" t="s">
        <v>41</v>
      </c>
      <c r="AT7" s="285"/>
      <c r="AU7" s="285"/>
      <c r="AV7" s="285"/>
      <c r="AW7" s="285"/>
      <c r="AX7" s="286"/>
    </row>
    <row r="8" spans="1:50" s="89" customFormat="1" ht="15.75" customHeight="1" x14ac:dyDescent="0.25">
      <c r="A8" s="322"/>
      <c r="B8" s="271"/>
      <c r="C8" s="335"/>
      <c r="D8" s="336"/>
      <c r="E8" s="335"/>
      <c r="F8" s="336"/>
      <c r="G8" s="335"/>
      <c r="H8" s="336"/>
      <c r="I8" s="326"/>
      <c r="J8" s="327"/>
      <c r="K8" s="337"/>
      <c r="L8" s="337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326"/>
      <c r="Z8" s="327"/>
      <c r="AA8" s="338"/>
      <c r="AB8" s="339"/>
      <c r="AC8" s="280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2"/>
      <c r="AQ8" s="344"/>
      <c r="AR8" s="344"/>
      <c r="AS8" s="239" t="s">
        <v>75</v>
      </c>
      <c r="AT8" s="240"/>
      <c r="AU8" s="240"/>
      <c r="AV8" s="241"/>
      <c r="AW8" s="345" t="s">
        <v>79</v>
      </c>
      <c r="AX8" s="346"/>
    </row>
    <row r="9" spans="1:50" s="89" customFormat="1" ht="21.75" customHeight="1" x14ac:dyDescent="0.25">
      <c r="A9" s="322"/>
      <c r="B9" s="271"/>
      <c r="C9" s="280"/>
      <c r="D9" s="282"/>
      <c r="E9" s="280"/>
      <c r="F9" s="282"/>
      <c r="G9" s="280"/>
      <c r="H9" s="282"/>
      <c r="I9" s="326"/>
      <c r="J9" s="327"/>
      <c r="K9" s="337"/>
      <c r="L9" s="337"/>
      <c r="M9" s="330" t="s">
        <v>150</v>
      </c>
      <c r="N9" s="330"/>
      <c r="O9" s="330" t="s">
        <v>78</v>
      </c>
      <c r="P9" s="330"/>
      <c r="Q9" s="330" t="s">
        <v>71</v>
      </c>
      <c r="R9" s="330"/>
      <c r="S9" s="330" t="s">
        <v>93</v>
      </c>
      <c r="T9" s="330"/>
      <c r="U9" s="249" t="s">
        <v>94</v>
      </c>
      <c r="V9" s="249"/>
      <c r="W9" s="249"/>
      <c r="X9" s="249"/>
      <c r="Y9" s="326"/>
      <c r="Z9" s="327"/>
      <c r="AA9" s="338"/>
      <c r="AB9" s="339"/>
      <c r="AC9" s="324" t="s">
        <v>70</v>
      </c>
      <c r="AD9" s="325"/>
      <c r="AE9" s="324" t="s">
        <v>78</v>
      </c>
      <c r="AF9" s="325"/>
      <c r="AG9" s="324" t="s">
        <v>71</v>
      </c>
      <c r="AH9" s="325"/>
      <c r="AI9" s="324" t="s">
        <v>93</v>
      </c>
      <c r="AJ9" s="325"/>
      <c r="AK9" s="324" t="s">
        <v>94</v>
      </c>
      <c r="AL9" s="325"/>
      <c r="AM9" s="249" t="s">
        <v>94</v>
      </c>
      <c r="AN9" s="249"/>
      <c r="AO9" s="249"/>
      <c r="AP9" s="249"/>
      <c r="AQ9" s="344"/>
      <c r="AR9" s="344"/>
      <c r="AS9" s="280"/>
      <c r="AT9" s="281"/>
      <c r="AU9" s="281"/>
      <c r="AV9" s="282"/>
      <c r="AW9" s="347"/>
      <c r="AX9" s="348"/>
    </row>
    <row r="10" spans="1:50" s="89" customFormat="1" ht="126" customHeight="1" x14ac:dyDescent="0.25">
      <c r="A10" s="322"/>
      <c r="B10" s="271"/>
      <c r="C10" s="330" t="s">
        <v>11</v>
      </c>
      <c r="D10" s="330"/>
      <c r="E10" s="331" t="s">
        <v>11</v>
      </c>
      <c r="F10" s="332"/>
      <c r="G10" s="331" t="s">
        <v>11</v>
      </c>
      <c r="H10" s="332"/>
      <c r="I10" s="328"/>
      <c r="J10" s="329"/>
      <c r="K10" s="337"/>
      <c r="L10" s="337"/>
      <c r="M10" s="330"/>
      <c r="N10" s="330"/>
      <c r="O10" s="330"/>
      <c r="P10" s="330"/>
      <c r="Q10" s="330"/>
      <c r="R10" s="330"/>
      <c r="S10" s="330"/>
      <c r="T10" s="330"/>
      <c r="U10" s="330" t="s">
        <v>151</v>
      </c>
      <c r="V10" s="330"/>
      <c r="W10" s="330" t="s">
        <v>152</v>
      </c>
      <c r="X10" s="330"/>
      <c r="Y10" s="328"/>
      <c r="Z10" s="329"/>
      <c r="AA10" s="340"/>
      <c r="AB10" s="341"/>
      <c r="AC10" s="328"/>
      <c r="AD10" s="329"/>
      <c r="AE10" s="328"/>
      <c r="AF10" s="329"/>
      <c r="AG10" s="328"/>
      <c r="AH10" s="329"/>
      <c r="AI10" s="328"/>
      <c r="AJ10" s="329"/>
      <c r="AK10" s="328"/>
      <c r="AL10" s="329"/>
      <c r="AM10" s="330" t="s">
        <v>151</v>
      </c>
      <c r="AN10" s="330"/>
      <c r="AO10" s="330" t="s">
        <v>152</v>
      </c>
      <c r="AP10" s="330"/>
      <c r="AQ10" s="344"/>
      <c r="AR10" s="344"/>
      <c r="AS10" s="342" t="s">
        <v>76</v>
      </c>
      <c r="AT10" s="343"/>
      <c r="AU10" s="342" t="s">
        <v>95</v>
      </c>
      <c r="AV10" s="343"/>
      <c r="AW10" s="349"/>
      <c r="AX10" s="350"/>
    </row>
    <row r="11" spans="1:50" s="89" customFormat="1" ht="16.5" customHeight="1" x14ac:dyDescent="0.25">
      <c r="A11" s="323"/>
      <c r="B11" s="292"/>
      <c r="C11" s="56">
        <v>2020</v>
      </c>
      <c r="D11" s="56">
        <v>2021</v>
      </c>
      <c r="E11" s="113">
        <v>2020</v>
      </c>
      <c r="F11" s="113">
        <v>2021</v>
      </c>
      <c r="G11" s="113">
        <v>2020</v>
      </c>
      <c r="H11" s="113">
        <v>2021</v>
      </c>
      <c r="I11" s="113">
        <v>2020</v>
      </c>
      <c r="J11" s="113">
        <v>2021</v>
      </c>
      <c r="K11" s="114">
        <v>2020</v>
      </c>
      <c r="L11" s="114">
        <v>2021</v>
      </c>
      <c r="M11" s="113">
        <v>2020</v>
      </c>
      <c r="N11" s="113">
        <v>2021</v>
      </c>
      <c r="O11" s="113">
        <v>2020</v>
      </c>
      <c r="P11" s="113">
        <v>2021</v>
      </c>
      <c r="Q11" s="113">
        <v>2020</v>
      </c>
      <c r="R11" s="113">
        <v>2021</v>
      </c>
      <c r="S11" s="113">
        <v>2020</v>
      </c>
      <c r="T11" s="113">
        <v>2021</v>
      </c>
      <c r="U11" s="113">
        <v>2020</v>
      </c>
      <c r="V11" s="113">
        <v>2021</v>
      </c>
      <c r="W11" s="113">
        <v>2020</v>
      </c>
      <c r="X11" s="113">
        <v>2021</v>
      </c>
      <c r="Y11" s="113">
        <v>2020</v>
      </c>
      <c r="Z11" s="113">
        <v>2021</v>
      </c>
      <c r="AA11" s="114">
        <v>2020</v>
      </c>
      <c r="AB11" s="114">
        <v>2021</v>
      </c>
      <c r="AC11" s="113">
        <v>2020</v>
      </c>
      <c r="AD11" s="113">
        <v>2021</v>
      </c>
      <c r="AE11" s="113">
        <v>2020</v>
      </c>
      <c r="AF11" s="113">
        <v>2021</v>
      </c>
      <c r="AG11" s="113">
        <v>2020</v>
      </c>
      <c r="AH11" s="113">
        <v>2021</v>
      </c>
      <c r="AI11" s="113">
        <v>2020</v>
      </c>
      <c r="AJ11" s="113">
        <v>2021</v>
      </c>
      <c r="AK11" s="113">
        <v>2020</v>
      </c>
      <c r="AL11" s="113">
        <v>2021</v>
      </c>
      <c r="AM11" s="113">
        <v>2020</v>
      </c>
      <c r="AN11" s="113">
        <v>2021</v>
      </c>
      <c r="AO11" s="113">
        <v>2020</v>
      </c>
      <c r="AP11" s="113">
        <v>2021</v>
      </c>
      <c r="AQ11" s="114">
        <v>2020</v>
      </c>
      <c r="AR11" s="114">
        <v>2021</v>
      </c>
      <c r="AS11" s="113">
        <v>2020</v>
      </c>
      <c r="AT11" s="113">
        <v>2021</v>
      </c>
      <c r="AU11" s="113">
        <v>2020</v>
      </c>
      <c r="AV11" s="113">
        <v>2021</v>
      </c>
      <c r="AW11" s="113">
        <v>2020</v>
      </c>
      <c r="AX11" s="113">
        <v>2021</v>
      </c>
    </row>
    <row r="12" spans="1:50" s="37" customFormat="1" ht="15" customHeight="1" x14ac:dyDescent="0.2">
      <c r="A12" s="31">
        <v>1</v>
      </c>
      <c r="B12" s="12">
        <f>A12+1</f>
        <v>2</v>
      </c>
      <c r="C12" s="12">
        <f t="shared" ref="C12:AX12" si="0">B12+1</f>
        <v>3</v>
      </c>
      <c r="D12" s="12">
        <f t="shared" si="0"/>
        <v>4</v>
      </c>
      <c r="E12" s="12">
        <f t="shared" si="0"/>
        <v>5</v>
      </c>
      <c r="F12" s="12">
        <f t="shared" si="0"/>
        <v>6</v>
      </c>
      <c r="G12" s="12">
        <f t="shared" si="0"/>
        <v>7</v>
      </c>
      <c r="H12" s="12">
        <f t="shared" si="0"/>
        <v>8</v>
      </c>
      <c r="I12" s="12">
        <f t="shared" si="0"/>
        <v>9</v>
      </c>
      <c r="J12" s="12">
        <f t="shared" si="0"/>
        <v>10</v>
      </c>
      <c r="K12" s="117">
        <f t="shared" si="0"/>
        <v>11</v>
      </c>
      <c r="L12" s="117">
        <f t="shared" si="0"/>
        <v>12</v>
      </c>
      <c r="M12" s="12">
        <f t="shared" si="0"/>
        <v>13</v>
      </c>
      <c r="N12" s="12">
        <f t="shared" si="0"/>
        <v>14</v>
      </c>
      <c r="O12" s="12">
        <f t="shared" si="0"/>
        <v>15</v>
      </c>
      <c r="P12" s="12">
        <f t="shared" si="0"/>
        <v>16</v>
      </c>
      <c r="Q12" s="12">
        <f t="shared" si="0"/>
        <v>17</v>
      </c>
      <c r="R12" s="12">
        <f t="shared" si="0"/>
        <v>18</v>
      </c>
      <c r="S12" s="12">
        <f t="shared" si="0"/>
        <v>19</v>
      </c>
      <c r="T12" s="12">
        <f t="shared" si="0"/>
        <v>20</v>
      </c>
      <c r="U12" s="12">
        <f t="shared" si="0"/>
        <v>21</v>
      </c>
      <c r="V12" s="12">
        <f t="shared" si="0"/>
        <v>22</v>
      </c>
      <c r="W12" s="12">
        <f t="shared" si="0"/>
        <v>23</v>
      </c>
      <c r="X12" s="12">
        <f t="shared" si="0"/>
        <v>24</v>
      </c>
      <c r="Y12" s="12">
        <f t="shared" si="0"/>
        <v>25</v>
      </c>
      <c r="Z12" s="12">
        <f t="shared" si="0"/>
        <v>26</v>
      </c>
      <c r="AA12" s="117">
        <f t="shared" si="0"/>
        <v>27</v>
      </c>
      <c r="AB12" s="117">
        <f t="shared" si="0"/>
        <v>28</v>
      </c>
      <c r="AC12" s="12">
        <f t="shared" si="0"/>
        <v>29</v>
      </c>
      <c r="AD12" s="12">
        <f t="shared" si="0"/>
        <v>30</v>
      </c>
      <c r="AE12" s="12">
        <f t="shared" si="0"/>
        <v>31</v>
      </c>
      <c r="AF12" s="12">
        <f t="shared" si="0"/>
        <v>32</v>
      </c>
      <c r="AG12" s="12">
        <f t="shared" si="0"/>
        <v>33</v>
      </c>
      <c r="AH12" s="12">
        <f t="shared" si="0"/>
        <v>34</v>
      </c>
      <c r="AI12" s="12">
        <f t="shared" si="0"/>
        <v>35</v>
      </c>
      <c r="AJ12" s="12">
        <f t="shared" si="0"/>
        <v>36</v>
      </c>
      <c r="AK12" s="12">
        <f t="shared" si="0"/>
        <v>37</v>
      </c>
      <c r="AL12" s="12">
        <f t="shared" si="0"/>
        <v>38</v>
      </c>
      <c r="AM12" s="12">
        <f t="shared" si="0"/>
        <v>39</v>
      </c>
      <c r="AN12" s="12">
        <f t="shared" si="0"/>
        <v>40</v>
      </c>
      <c r="AO12" s="12">
        <f t="shared" si="0"/>
        <v>41</v>
      </c>
      <c r="AP12" s="12">
        <f t="shared" si="0"/>
        <v>42</v>
      </c>
      <c r="AQ12" s="117">
        <f t="shared" si="0"/>
        <v>43</v>
      </c>
      <c r="AR12" s="117">
        <f t="shared" si="0"/>
        <v>44</v>
      </c>
      <c r="AS12" s="12">
        <f t="shared" si="0"/>
        <v>45</v>
      </c>
      <c r="AT12" s="12">
        <f t="shared" si="0"/>
        <v>46</v>
      </c>
      <c r="AU12" s="12">
        <f t="shared" si="0"/>
        <v>47</v>
      </c>
      <c r="AV12" s="12">
        <f t="shared" si="0"/>
        <v>48</v>
      </c>
      <c r="AW12" s="12">
        <f t="shared" si="0"/>
        <v>49</v>
      </c>
      <c r="AX12" s="12">
        <f t="shared" si="0"/>
        <v>50</v>
      </c>
    </row>
    <row r="13" spans="1:50" s="98" customFormat="1" ht="16.5" customHeight="1" x14ac:dyDescent="0.15">
      <c r="A13" s="51">
        <v>1</v>
      </c>
      <c r="B13" s="170" t="s">
        <v>179</v>
      </c>
      <c r="C13" s="47">
        <v>412</v>
      </c>
      <c r="D13" s="47">
        <v>683</v>
      </c>
      <c r="E13" s="47">
        <v>251</v>
      </c>
      <c r="F13" s="47">
        <v>182</v>
      </c>
      <c r="G13" s="47">
        <v>901</v>
      </c>
      <c r="H13" s="47">
        <v>1542</v>
      </c>
      <c r="I13" s="47">
        <v>420</v>
      </c>
      <c r="J13" s="47">
        <v>419</v>
      </c>
      <c r="K13" s="102">
        <f>M13+O13+Q13+S13+U13+W13</f>
        <v>2658</v>
      </c>
      <c r="L13" s="102">
        <f>N13+P13+R13+T13+V13+X13</f>
        <v>3475</v>
      </c>
      <c r="M13" s="47">
        <v>22</v>
      </c>
      <c r="N13" s="47">
        <v>22</v>
      </c>
      <c r="O13" s="47">
        <v>1287</v>
      </c>
      <c r="P13" s="47">
        <v>1700</v>
      </c>
      <c r="Q13" s="47">
        <v>733</v>
      </c>
      <c r="R13" s="47">
        <v>747</v>
      </c>
      <c r="S13" s="47">
        <v>204</v>
      </c>
      <c r="T13" s="47">
        <v>283</v>
      </c>
      <c r="U13" s="47">
        <v>295</v>
      </c>
      <c r="V13" s="47">
        <v>547</v>
      </c>
      <c r="W13" s="47">
        <v>117</v>
      </c>
      <c r="X13" s="47">
        <v>176</v>
      </c>
      <c r="Y13" s="47">
        <v>89</v>
      </c>
      <c r="Z13" s="47">
        <v>270</v>
      </c>
      <c r="AA13" s="102">
        <f>AC13+AE13+AG13+AI13+AK13+AM13+AO13</f>
        <v>1023</v>
      </c>
      <c r="AB13" s="102">
        <f>AD13+AF13+AH13+AJ13+AL13+AN13+AP13</f>
        <v>1188</v>
      </c>
      <c r="AC13" s="47">
        <v>20</v>
      </c>
      <c r="AD13" s="47">
        <v>12</v>
      </c>
      <c r="AE13" s="47">
        <v>23</v>
      </c>
      <c r="AF13" s="47">
        <v>35</v>
      </c>
      <c r="AG13" s="47">
        <v>614</v>
      </c>
      <c r="AH13" s="47">
        <v>769</v>
      </c>
      <c r="AI13" s="47">
        <v>207</v>
      </c>
      <c r="AJ13" s="47">
        <v>279</v>
      </c>
      <c r="AK13" s="47">
        <v>47</v>
      </c>
      <c r="AL13" s="47">
        <v>91</v>
      </c>
      <c r="AM13" s="47">
        <v>112</v>
      </c>
      <c r="AN13" s="47"/>
      <c r="AO13" s="47"/>
      <c r="AP13" s="47">
        <v>2</v>
      </c>
      <c r="AQ13" s="102">
        <f>AS13+AU13+AW13</f>
        <v>244</v>
      </c>
      <c r="AR13" s="102">
        <f>AT13+AV13+AX13</f>
        <v>296</v>
      </c>
      <c r="AS13" s="47">
        <v>179</v>
      </c>
      <c r="AT13" s="47">
        <v>211</v>
      </c>
      <c r="AU13" s="47">
        <v>41</v>
      </c>
      <c r="AV13" s="47">
        <v>60</v>
      </c>
      <c r="AW13" s="47">
        <v>24</v>
      </c>
      <c r="AX13" s="47">
        <v>25</v>
      </c>
    </row>
    <row r="14" spans="1:50" ht="30" x14ac:dyDescent="0.25">
      <c r="A14" s="43">
        <f>A13+1</f>
        <v>2</v>
      </c>
      <c r="B14" s="184" t="s">
        <v>180</v>
      </c>
      <c r="C14" s="47">
        <v>315</v>
      </c>
      <c r="D14" s="47">
        <v>496</v>
      </c>
      <c r="E14" s="47">
        <v>67</v>
      </c>
      <c r="F14" s="47">
        <v>64</v>
      </c>
      <c r="G14" s="47">
        <v>754</v>
      </c>
      <c r="H14" s="47">
        <v>1519</v>
      </c>
      <c r="I14" s="47">
        <v>10</v>
      </c>
      <c r="J14" s="47">
        <v>13</v>
      </c>
      <c r="K14" s="102">
        <f t="shared" ref="K14:K62" si="1">M14+O14+Q14+S14+U14+W14</f>
        <v>404</v>
      </c>
      <c r="L14" s="102">
        <f t="shared" ref="L14:L62" si="2">N14+P14+R14+T14+V14+X14</f>
        <v>1078</v>
      </c>
      <c r="M14" s="47">
        <v>0</v>
      </c>
      <c r="N14" s="47">
        <v>0</v>
      </c>
      <c r="O14" s="47">
        <v>4</v>
      </c>
      <c r="P14" s="47">
        <v>32</v>
      </c>
      <c r="Q14" s="47">
        <v>99</v>
      </c>
      <c r="R14" s="47">
        <v>193</v>
      </c>
      <c r="S14" s="47">
        <v>276</v>
      </c>
      <c r="T14" s="47">
        <v>742</v>
      </c>
      <c r="U14" s="47">
        <v>25</v>
      </c>
      <c r="V14" s="163">
        <v>111</v>
      </c>
      <c r="W14" s="47">
        <v>0</v>
      </c>
      <c r="X14" s="47">
        <v>0</v>
      </c>
      <c r="Y14" s="47">
        <v>112</v>
      </c>
      <c r="Z14" s="47">
        <v>217</v>
      </c>
      <c r="AA14" s="102">
        <f t="shared" ref="AA14:AA62" si="3">AC14+AE14+AG14+AI14+AK14+AM14+AO14</f>
        <v>357</v>
      </c>
      <c r="AB14" s="102">
        <f t="shared" ref="AB14:AB62" si="4">AD14+AF14+AH14+AJ14+AL14+AN14+AP14</f>
        <v>670</v>
      </c>
      <c r="AC14" s="47">
        <v>0</v>
      </c>
      <c r="AD14" s="47">
        <v>0</v>
      </c>
      <c r="AE14" s="47">
        <v>0</v>
      </c>
      <c r="AF14" s="47">
        <v>1</v>
      </c>
      <c r="AG14" s="47">
        <v>81</v>
      </c>
      <c r="AH14" s="47">
        <v>120</v>
      </c>
      <c r="AI14" s="47">
        <v>276</v>
      </c>
      <c r="AJ14" s="47">
        <v>543</v>
      </c>
      <c r="AK14" s="47">
        <v>0</v>
      </c>
      <c r="AL14" s="47">
        <v>0</v>
      </c>
      <c r="AM14" s="47">
        <v>0</v>
      </c>
      <c r="AN14" s="47">
        <v>6</v>
      </c>
      <c r="AO14" s="47">
        <v>0</v>
      </c>
      <c r="AP14" s="47">
        <v>0</v>
      </c>
      <c r="AQ14" s="102">
        <f t="shared" ref="AQ14:AQ62" si="5">AS14+AU14+AW14</f>
        <v>201</v>
      </c>
      <c r="AR14" s="102">
        <f t="shared" ref="AR14:AR62" si="6">AT14+AV14+AX14</f>
        <v>358</v>
      </c>
      <c r="AS14" s="47">
        <v>141</v>
      </c>
      <c r="AT14" s="47">
        <v>254</v>
      </c>
      <c r="AU14" s="47">
        <v>52</v>
      </c>
      <c r="AV14" s="47">
        <v>73</v>
      </c>
      <c r="AW14" s="47">
        <v>8</v>
      </c>
      <c r="AX14" s="47">
        <v>31</v>
      </c>
    </row>
    <row r="15" spans="1:50" ht="30" x14ac:dyDescent="0.25">
      <c r="A15" s="43">
        <f t="shared" ref="A15:A25" si="7">A14+1</f>
        <v>3</v>
      </c>
      <c r="B15" s="184" t="s">
        <v>181</v>
      </c>
      <c r="C15" s="47">
        <v>718</v>
      </c>
      <c r="D15" s="47">
        <v>1062</v>
      </c>
      <c r="E15" s="47">
        <v>31</v>
      </c>
      <c r="F15" s="47">
        <v>79</v>
      </c>
      <c r="G15" s="47">
        <v>1691</v>
      </c>
      <c r="H15" s="47">
        <v>2664</v>
      </c>
      <c r="I15" s="47">
        <v>76</v>
      </c>
      <c r="J15" s="47">
        <v>104</v>
      </c>
      <c r="K15" s="102">
        <f t="shared" si="1"/>
        <v>883</v>
      </c>
      <c r="L15" s="102">
        <f t="shared" si="2"/>
        <v>1560</v>
      </c>
      <c r="M15" s="47"/>
      <c r="N15" s="47"/>
      <c r="O15" s="47">
        <v>10</v>
      </c>
      <c r="P15" s="47">
        <v>12</v>
      </c>
      <c r="Q15" s="47">
        <v>104</v>
      </c>
      <c r="R15" s="47">
        <v>171</v>
      </c>
      <c r="S15" s="47">
        <v>719</v>
      </c>
      <c r="T15" s="47">
        <v>1247</v>
      </c>
      <c r="U15" s="47">
        <v>15</v>
      </c>
      <c r="V15" s="47">
        <v>7</v>
      </c>
      <c r="W15" s="47">
        <v>35</v>
      </c>
      <c r="X15" s="47">
        <v>123</v>
      </c>
      <c r="Y15" s="47">
        <v>191</v>
      </c>
      <c r="Z15" s="47">
        <v>351</v>
      </c>
      <c r="AA15" s="102">
        <f t="shared" si="3"/>
        <v>229</v>
      </c>
      <c r="AB15" s="102">
        <f t="shared" si="4"/>
        <v>496</v>
      </c>
      <c r="AC15" s="47"/>
      <c r="AD15" s="47"/>
      <c r="AE15" s="47"/>
      <c r="AF15" s="47"/>
      <c r="AG15" s="47">
        <v>32</v>
      </c>
      <c r="AH15" s="47">
        <v>33</v>
      </c>
      <c r="AI15" s="47">
        <v>150</v>
      </c>
      <c r="AJ15" s="47">
        <v>401</v>
      </c>
      <c r="AK15" s="47"/>
      <c r="AL15" s="47"/>
      <c r="AM15" s="47">
        <v>47</v>
      </c>
      <c r="AN15" s="47">
        <v>62</v>
      </c>
      <c r="AO15" s="47"/>
      <c r="AP15" s="145"/>
      <c r="AQ15" s="102">
        <f t="shared" si="5"/>
        <v>197</v>
      </c>
      <c r="AR15" s="102">
        <f t="shared" si="6"/>
        <v>463</v>
      </c>
      <c r="AS15" s="47">
        <v>150</v>
      </c>
      <c r="AT15" s="47">
        <v>401</v>
      </c>
      <c r="AU15" s="47"/>
      <c r="AV15" s="47"/>
      <c r="AW15" s="47">
        <v>47</v>
      </c>
      <c r="AX15" s="47">
        <v>62</v>
      </c>
    </row>
    <row r="16" spans="1:50" ht="30" x14ac:dyDescent="0.25">
      <c r="A16" s="43">
        <f t="shared" si="7"/>
        <v>4</v>
      </c>
      <c r="B16" s="184" t="s">
        <v>182</v>
      </c>
      <c r="C16" s="47">
        <v>511</v>
      </c>
      <c r="D16" s="47">
        <v>832</v>
      </c>
      <c r="E16" s="47">
        <v>226</v>
      </c>
      <c r="F16" s="47">
        <v>252</v>
      </c>
      <c r="G16" s="47">
        <v>2193</v>
      </c>
      <c r="H16" s="47">
        <v>3209</v>
      </c>
      <c r="I16" s="47">
        <v>282</v>
      </c>
      <c r="J16" s="47">
        <v>417</v>
      </c>
      <c r="K16" s="102">
        <f t="shared" si="1"/>
        <v>888</v>
      </c>
      <c r="L16" s="102">
        <f t="shared" si="2"/>
        <v>1372</v>
      </c>
      <c r="M16" s="47"/>
      <c r="N16" s="47"/>
      <c r="O16" s="47">
        <v>20</v>
      </c>
      <c r="P16" s="47">
        <v>32</v>
      </c>
      <c r="Q16" s="47">
        <v>232</v>
      </c>
      <c r="R16" s="47">
        <v>417</v>
      </c>
      <c r="S16" s="47">
        <v>605</v>
      </c>
      <c r="T16" s="47">
        <v>881</v>
      </c>
      <c r="U16" s="47"/>
      <c r="V16" s="47"/>
      <c r="W16" s="47">
        <v>31</v>
      </c>
      <c r="X16" s="47">
        <v>42</v>
      </c>
      <c r="Y16" s="47">
        <v>82</v>
      </c>
      <c r="Z16" s="47">
        <v>175</v>
      </c>
      <c r="AA16" s="102">
        <f t="shared" si="3"/>
        <v>1033</v>
      </c>
      <c r="AB16" s="102">
        <f t="shared" si="4"/>
        <v>1325</v>
      </c>
      <c r="AC16" s="47"/>
      <c r="AD16" s="47"/>
      <c r="AE16" s="47">
        <v>4</v>
      </c>
      <c r="AF16" s="47">
        <v>8</v>
      </c>
      <c r="AG16" s="47">
        <v>337</v>
      </c>
      <c r="AH16" s="47">
        <v>537</v>
      </c>
      <c r="AI16" s="47">
        <v>692</v>
      </c>
      <c r="AJ16" s="47">
        <v>780</v>
      </c>
      <c r="AK16" s="47"/>
      <c r="AL16" s="47"/>
      <c r="AM16" s="47"/>
      <c r="AN16" s="47"/>
      <c r="AO16" s="47"/>
      <c r="AP16" s="145"/>
      <c r="AQ16" s="102">
        <f t="shared" si="5"/>
        <v>183</v>
      </c>
      <c r="AR16" s="102">
        <f t="shared" si="6"/>
        <v>358</v>
      </c>
      <c r="AS16" s="47">
        <v>103</v>
      </c>
      <c r="AT16" s="47">
        <v>198</v>
      </c>
      <c r="AU16" s="47">
        <v>46</v>
      </c>
      <c r="AV16" s="47">
        <v>92</v>
      </c>
      <c r="AW16" s="47">
        <v>34</v>
      </c>
      <c r="AX16" s="47">
        <v>68</v>
      </c>
    </row>
    <row r="17" spans="1:50" x14ac:dyDescent="0.25">
      <c r="A17" s="43">
        <f t="shared" si="7"/>
        <v>5</v>
      </c>
      <c r="B17" s="185" t="s">
        <v>183</v>
      </c>
      <c r="C17" s="133"/>
      <c r="D17" s="145"/>
      <c r="E17" s="145"/>
      <c r="F17" s="145"/>
      <c r="G17" s="145"/>
      <c r="H17" s="145"/>
      <c r="I17" s="145"/>
      <c r="J17" s="145"/>
      <c r="K17" s="102">
        <f t="shared" si="1"/>
        <v>0</v>
      </c>
      <c r="L17" s="102">
        <f t="shared" si="2"/>
        <v>0</v>
      </c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02">
        <f t="shared" si="3"/>
        <v>0</v>
      </c>
      <c r="AB17" s="102">
        <f t="shared" si="4"/>
        <v>0</v>
      </c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02">
        <f t="shared" si="5"/>
        <v>0</v>
      </c>
      <c r="AR17" s="102">
        <f t="shared" si="6"/>
        <v>0</v>
      </c>
      <c r="AS17" s="145"/>
      <c r="AT17" s="145"/>
      <c r="AU17" s="145"/>
      <c r="AV17" s="145"/>
      <c r="AW17" s="145"/>
      <c r="AX17" s="145"/>
    </row>
    <row r="18" spans="1:50" ht="30" x14ac:dyDescent="0.25">
      <c r="A18" s="43">
        <f t="shared" si="7"/>
        <v>6</v>
      </c>
      <c r="B18" s="184" t="s">
        <v>184</v>
      </c>
      <c r="C18" s="47">
        <v>787</v>
      </c>
      <c r="D18" s="47">
        <v>1166</v>
      </c>
      <c r="E18" s="47">
        <v>342</v>
      </c>
      <c r="F18" s="47">
        <v>512</v>
      </c>
      <c r="G18" s="47">
        <v>3594</v>
      </c>
      <c r="H18" s="47">
        <v>4966</v>
      </c>
      <c r="I18" s="47">
        <v>74</v>
      </c>
      <c r="J18" s="47">
        <v>125</v>
      </c>
      <c r="K18" s="102">
        <f>M18+O18+Q18+S18+U18+W18</f>
        <v>1313</v>
      </c>
      <c r="L18" s="102">
        <f>N18+P18+R18+T18+V18+X18</f>
        <v>1779</v>
      </c>
      <c r="M18" s="47"/>
      <c r="N18" s="47"/>
      <c r="O18" s="47">
        <v>171</v>
      </c>
      <c r="P18" s="47">
        <v>291</v>
      </c>
      <c r="Q18" s="47">
        <v>134</v>
      </c>
      <c r="R18" s="47">
        <v>162</v>
      </c>
      <c r="S18" s="47">
        <v>947</v>
      </c>
      <c r="T18" s="47">
        <v>1201</v>
      </c>
      <c r="U18" s="47">
        <v>24</v>
      </c>
      <c r="V18" s="47">
        <v>50</v>
      </c>
      <c r="W18" s="47">
        <v>37</v>
      </c>
      <c r="X18" s="47">
        <v>75</v>
      </c>
      <c r="Y18" s="47">
        <v>404</v>
      </c>
      <c r="Z18" s="47">
        <v>746</v>
      </c>
      <c r="AA18" s="102">
        <f>AC18+AE18+AG18+AI18+AK18</f>
        <v>821</v>
      </c>
      <c r="AB18" s="102">
        <f>AD18+AF18+AH18+AJ18+AL18</f>
        <v>1012</v>
      </c>
      <c r="AC18" s="47"/>
      <c r="AD18" s="47"/>
      <c r="AE18" s="47"/>
      <c r="AF18" s="47">
        <v>2</v>
      </c>
      <c r="AG18" s="47">
        <v>79</v>
      </c>
      <c r="AH18" s="47">
        <v>105</v>
      </c>
      <c r="AI18" s="47">
        <v>729</v>
      </c>
      <c r="AJ18" s="47">
        <v>893</v>
      </c>
      <c r="AK18" s="47">
        <v>13</v>
      </c>
      <c r="AL18" s="47">
        <v>12</v>
      </c>
      <c r="AM18" s="47">
        <v>5</v>
      </c>
      <c r="AN18" s="47">
        <v>10</v>
      </c>
      <c r="AO18" s="47">
        <v>8</v>
      </c>
      <c r="AP18" s="47">
        <v>2</v>
      </c>
      <c r="AQ18" s="102">
        <f>AS18+AU18+AW18</f>
        <v>247</v>
      </c>
      <c r="AR18" s="102">
        <f>AT18+AV18+AX18</f>
        <v>354</v>
      </c>
      <c r="AS18" s="47">
        <v>149</v>
      </c>
      <c r="AT18" s="47">
        <v>195</v>
      </c>
      <c r="AU18" s="47">
        <v>79</v>
      </c>
      <c r="AV18" s="47">
        <v>135</v>
      </c>
      <c r="AW18" s="47">
        <v>19</v>
      </c>
      <c r="AX18" s="47">
        <v>24</v>
      </c>
    </row>
    <row r="19" spans="1:50" ht="30" x14ac:dyDescent="0.25">
      <c r="A19" s="43">
        <f t="shared" si="7"/>
        <v>7</v>
      </c>
      <c r="B19" s="184" t="s">
        <v>185</v>
      </c>
      <c r="C19" s="47">
        <v>133</v>
      </c>
      <c r="D19" s="47">
        <v>216</v>
      </c>
      <c r="E19" s="47">
        <v>61</v>
      </c>
      <c r="F19" s="47">
        <v>73</v>
      </c>
      <c r="G19" s="47">
        <v>220</v>
      </c>
      <c r="H19" s="47">
        <v>308</v>
      </c>
      <c r="I19" s="47">
        <v>63</v>
      </c>
      <c r="J19" s="47">
        <v>83</v>
      </c>
      <c r="K19" s="102">
        <f t="shared" si="1"/>
        <v>65</v>
      </c>
      <c r="L19" s="102">
        <f t="shared" si="2"/>
        <v>107</v>
      </c>
      <c r="M19" s="47">
        <v>7</v>
      </c>
      <c r="N19" s="47">
        <v>2</v>
      </c>
      <c r="O19" s="47">
        <v>2</v>
      </c>
      <c r="P19" s="47">
        <v>3</v>
      </c>
      <c r="Q19" s="47">
        <v>29</v>
      </c>
      <c r="R19" s="47">
        <v>42</v>
      </c>
      <c r="S19" s="47">
        <v>27</v>
      </c>
      <c r="T19" s="47">
        <v>60</v>
      </c>
      <c r="U19" s="47"/>
      <c r="V19" s="47"/>
      <c r="W19" s="47"/>
      <c r="X19" s="47"/>
      <c r="Y19" s="47"/>
      <c r="Z19" s="47"/>
      <c r="AA19" s="102">
        <f t="shared" si="3"/>
        <v>268</v>
      </c>
      <c r="AB19" s="102">
        <f t="shared" si="4"/>
        <v>402</v>
      </c>
      <c r="AC19" s="47"/>
      <c r="AD19" s="47"/>
      <c r="AE19" s="47">
        <v>7</v>
      </c>
      <c r="AF19" s="47">
        <v>13</v>
      </c>
      <c r="AG19" s="47">
        <v>87</v>
      </c>
      <c r="AH19" s="47">
        <v>141</v>
      </c>
      <c r="AI19" s="47">
        <v>174</v>
      </c>
      <c r="AJ19" s="47">
        <v>248</v>
      </c>
      <c r="AK19" s="47"/>
      <c r="AL19" s="47"/>
      <c r="AM19" s="47"/>
      <c r="AN19" s="47"/>
      <c r="AO19" s="47"/>
      <c r="AP19" s="47"/>
      <c r="AQ19" s="102">
        <f t="shared" si="5"/>
        <v>58</v>
      </c>
      <c r="AR19" s="102">
        <f t="shared" si="6"/>
        <v>73</v>
      </c>
      <c r="AS19" s="47">
        <v>28</v>
      </c>
      <c r="AT19" s="47">
        <v>41</v>
      </c>
      <c r="AU19" s="47">
        <v>24</v>
      </c>
      <c r="AV19" s="47">
        <v>25</v>
      </c>
      <c r="AW19" s="47">
        <v>6</v>
      </c>
      <c r="AX19" s="47">
        <v>7</v>
      </c>
    </row>
    <row r="20" spans="1:50" ht="30" x14ac:dyDescent="0.25">
      <c r="A20" s="43">
        <f t="shared" si="7"/>
        <v>8</v>
      </c>
      <c r="B20" s="184" t="s">
        <v>186</v>
      </c>
      <c r="C20" s="47">
        <v>92</v>
      </c>
      <c r="D20" s="47">
        <v>112</v>
      </c>
      <c r="E20" s="47">
        <v>44</v>
      </c>
      <c r="F20" s="47">
        <v>49</v>
      </c>
      <c r="G20" s="47">
        <v>192</v>
      </c>
      <c r="H20" s="47">
        <v>191</v>
      </c>
      <c r="I20" s="47">
        <v>3</v>
      </c>
      <c r="J20" s="47">
        <v>2</v>
      </c>
      <c r="K20" s="102">
        <f t="shared" si="1"/>
        <v>68</v>
      </c>
      <c r="L20" s="102">
        <f t="shared" si="2"/>
        <v>71</v>
      </c>
      <c r="M20" s="47"/>
      <c r="N20" s="47"/>
      <c r="O20" s="47">
        <v>5</v>
      </c>
      <c r="P20" s="47">
        <v>3</v>
      </c>
      <c r="Q20" s="47">
        <v>49</v>
      </c>
      <c r="R20" s="47">
        <v>38</v>
      </c>
      <c r="S20" s="47">
        <v>14</v>
      </c>
      <c r="T20" s="47">
        <v>30</v>
      </c>
      <c r="U20" s="47"/>
      <c r="V20" s="47"/>
      <c r="W20" s="47"/>
      <c r="X20" s="145"/>
      <c r="Y20" s="145"/>
      <c r="Z20" s="145"/>
      <c r="AA20" s="102">
        <f t="shared" si="3"/>
        <v>93</v>
      </c>
      <c r="AB20" s="102">
        <f t="shared" si="4"/>
        <v>133</v>
      </c>
      <c r="AC20" s="47"/>
      <c r="AD20" s="47"/>
      <c r="AE20" s="47">
        <v>7</v>
      </c>
      <c r="AF20" s="47">
        <v>12</v>
      </c>
      <c r="AG20" s="47">
        <v>44</v>
      </c>
      <c r="AH20" s="47">
        <v>76</v>
      </c>
      <c r="AI20" s="47">
        <v>42</v>
      </c>
      <c r="AJ20" s="47">
        <v>45</v>
      </c>
      <c r="AK20" s="47"/>
      <c r="AL20" s="47"/>
      <c r="AM20" s="47"/>
      <c r="AN20" s="47"/>
      <c r="AO20" s="47"/>
      <c r="AP20" s="47"/>
      <c r="AQ20" s="102">
        <f t="shared" si="5"/>
        <v>76</v>
      </c>
      <c r="AR20" s="102">
        <f t="shared" si="6"/>
        <v>67</v>
      </c>
      <c r="AS20" s="47">
        <v>51</v>
      </c>
      <c r="AT20" s="47">
        <v>40</v>
      </c>
      <c r="AU20" s="47">
        <v>25</v>
      </c>
      <c r="AV20" s="47">
        <v>27</v>
      </c>
      <c r="AW20" s="145"/>
      <c r="AX20" s="145"/>
    </row>
    <row r="21" spans="1:50" ht="30" x14ac:dyDescent="0.25">
      <c r="A21" s="43">
        <f t="shared" si="7"/>
        <v>9</v>
      </c>
      <c r="B21" s="184" t="s">
        <v>187</v>
      </c>
      <c r="C21" s="47">
        <v>209</v>
      </c>
      <c r="D21" s="47">
        <v>291</v>
      </c>
      <c r="E21" s="47">
        <v>247</v>
      </c>
      <c r="F21" s="47">
        <v>277</v>
      </c>
      <c r="G21" s="47">
        <v>395</v>
      </c>
      <c r="H21" s="47">
        <v>629</v>
      </c>
      <c r="I21" s="47">
        <v>19</v>
      </c>
      <c r="J21" s="47">
        <v>87</v>
      </c>
      <c r="K21" s="102">
        <f t="shared" si="1"/>
        <v>219</v>
      </c>
      <c r="L21" s="102">
        <f t="shared" si="2"/>
        <v>351</v>
      </c>
      <c r="M21" s="47"/>
      <c r="N21" s="47"/>
      <c r="O21" s="47">
        <v>71</v>
      </c>
      <c r="P21" s="47">
        <v>41</v>
      </c>
      <c r="Q21" s="47">
        <v>87</v>
      </c>
      <c r="R21" s="47">
        <v>155</v>
      </c>
      <c r="S21" s="47">
        <v>39</v>
      </c>
      <c r="T21" s="47">
        <v>135</v>
      </c>
      <c r="U21" s="47">
        <v>2</v>
      </c>
      <c r="V21" s="47">
        <v>12</v>
      </c>
      <c r="W21" s="47">
        <v>20</v>
      </c>
      <c r="X21" s="47">
        <v>8</v>
      </c>
      <c r="Y21" s="47">
        <v>61</v>
      </c>
      <c r="Z21" s="47">
        <v>72</v>
      </c>
      <c r="AA21" s="102">
        <f t="shared" si="3"/>
        <v>209</v>
      </c>
      <c r="AB21" s="102">
        <f t="shared" si="4"/>
        <v>383</v>
      </c>
      <c r="AC21" s="47"/>
      <c r="AD21" s="47"/>
      <c r="AE21" s="47">
        <v>16</v>
      </c>
      <c r="AF21" s="47">
        <v>23</v>
      </c>
      <c r="AG21" s="47">
        <v>94</v>
      </c>
      <c r="AH21" s="47">
        <v>150</v>
      </c>
      <c r="AI21" s="47">
        <v>65</v>
      </c>
      <c r="AJ21" s="47">
        <v>202</v>
      </c>
      <c r="AK21" s="47">
        <v>17</v>
      </c>
      <c r="AL21" s="47">
        <v>4</v>
      </c>
      <c r="AM21" s="47">
        <v>7</v>
      </c>
      <c r="AN21" s="47">
        <v>4</v>
      </c>
      <c r="AO21" s="47">
        <v>10</v>
      </c>
      <c r="AP21" s="47"/>
      <c r="AQ21" s="102">
        <f t="shared" si="5"/>
        <v>81</v>
      </c>
      <c r="AR21" s="102">
        <f t="shared" si="6"/>
        <v>139</v>
      </c>
      <c r="AS21" s="47">
        <v>49</v>
      </c>
      <c r="AT21" s="47">
        <v>73</v>
      </c>
      <c r="AU21" s="47">
        <v>22</v>
      </c>
      <c r="AV21" s="47">
        <v>33</v>
      </c>
      <c r="AW21" s="47">
        <v>10</v>
      </c>
      <c r="AX21" s="47">
        <v>33</v>
      </c>
    </row>
    <row r="22" spans="1:50" ht="30" x14ac:dyDescent="0.25">
      <c r="A22" s="43">
        <f t="shared" si="7"/>
        <v>10</v>
      </c>
      <c r="B22" s="184" t="s">
        <v>188</v>
      </c>
      <c r="C22" s="47">
        <v>56</v>
      </c>
      <c r="D22" s="47">
        <v>44</v>
      </c>
      <c r="E22" s="47">
        <v>5</v>
      </c>
      <c r="F22" s="47">
        <v>3</v>
      </c>
      <c r="G22" s="47">
        <v>111</v>
      </c>
      <c r="H22" s="47">
        <v>115</v>
      </c>
      <c r="I22" s="47">
        <v>10</v>
      </c>
      <c r="J22" s="47">
        <v>4</v>
      </c>
      <c r="K22" s="102">
        <f t="shared" si="1"/>
        <v>18</v>
      </c>
      <c r="L22" s="102">
        <f t="shared" si="2"/>
        <v>15</v>
      </c>
      <c r="M22" s="47">
        <v>1</v>
      </c>
      <c r="N22" s="47">
        <v>11</v>
      </c>
      <c r="O22" s="47"/>
      <c r="P22" s="47"/>
      <c r="Q22" s="47"/>
      <c r="R22" s="47"/>
      <c r="S22" s="47">
        <v>17</v>
      </c>
      <c r="T22" s="47">
        <v>4</v>
      </c>
      <c r="U22" s="47"/>
      <c r="V22" s="47"/>
      <c r="W22" s="47"/>
      <c r="X22" s="47"/>
      <c r="Y22" s="47"/>
      <c r="Z22" s="145"/>
      <c r="AA22" s="102">
        <f t="shared" si="3"/>
        <v>48</v>
      </c>
      <c r="AB22" s="102">
        <f t="shared" si="4"/>
        <v>19</v>
      </c>
      <c r="AC22" s="47"/>
      <c r="AD22" s="47"/>
      <c r="AE22" s="47"/>
      <c r="AF22" s="47"/>
      <c r="AG22" s="47">
        <v>23</v>
      </c>
      <c r="AH22" s="47">
        <v>7</v>
      </c>
      <c r="AI22" s="47">
        <v>25</v>
      </c>
      <c r="AJ22" s="47">
        <v>12</v>
      </c>
      <c r="AK22" s="47"/>
      <c r="AL22" s="47"/>
      <c r="AM22" s="47"/>
      <c r="AN22" s="47"/>
      <c r="AO22" s="47"/>
      <c r="AP22" s="47"/>
      <c r="AQ22" s="102">
        <f t="shared" si="5"/>
        <v>15</v>
      </c>
      <c r="AR22" s="102">
        <f t="shared" si="6"/>
        <v>10</v>
      </c>
      <c r="AS22" s="47">
        <v>10</v>
      </c>
      <c r="AT22" s="47">
        <v>6</v>
      </c>
      <c r="AU22" s="47">
        <v>1</v>
      </c>
      <c r="AV22" s="47">
        <v>2</v>
      </c>
      <c r="AW22" s="47">
        <v>4</v>
      </c>
      <c r="AX22" s="47">
        <v>2</v>
      </c>
    </row>
    <row r="23" spans="1:50" ht="30" x14ac:dyDescent="0.25">
      <c r="A23" s="43">
        <f t="shared" si="7"/>
        <v>11</v>
      </c>
      <c r="B23" s="184" t="s">
        <v>189</v>
      </c>
      <c r="C23" s="204">
        <v>273</v>
      </c>
      <c r="D23" s="204">
        <v>389</v>
      </c>
      <c r="E23" s="204">
        <v>137</v>
      </c>
      <c r="F23" s="204">
        <v>160</v>
      </c>
      <c r="G23" s="204">
        <v>572</v>
      </c>
      <c r="H23" s="204">
        <v>771</v>
      </c>
      <c r="I23" s="204">
        <v>125</v>
      </c>
      <c r="J23" s="204">
        <v>182</v>
      </c>
      <c r="K23" s="102">
        <f t="shared" si="1"/>
        <v>223</v>
      </c>
      <c r="L23" s="102">
        <f t="shared" si="2"/>
        <v>285</v>
      </c>
      <c r="M23" s="204"/>
      <c r="N23" s="204"/>
      <c r="O23" s="204">
        <v>7</v>
      </c>
      <c r="P23" s="204">
        <v>9</v>
      </c>
      <c r="Q23" s="204">
        <v>67</v>
      </c>
      <c r="R23" s="204">
        <v>54</v>
      </c>
      <c r="S23" s="204">
        <v>127</v>
      </c>
      <c r="T23" s="204">
        <v>180</v>
      </c>
      <c r="U23" s="204">
        <v>19</v>
      </c>
      <c r="V23" s="204">
        <v>42</v>
      </c>
      <c r="W23" s="204">
        <v>3</v>
      </c>
      <c r="X23" s="204"/>
      <c r="Y23" s="204">
        <v>55</v>
      </c>
      <c r="Z23" s="204">
        <v>76</v>
      </c>
      <c r="AA23" s="102">
        <f t="shared" si="3"/>
        <v>291</v>
      </c>
      <c r="AB23" s="102">
        <f t="shared" si="4"/>
        <v>385</v>
      </c>
      <c r="AC23" s="204"/>
      <c r="AD23" s="204"/>
      <c r="AE23" s="204">
        <v>16</v>
      </c>
      <c r="AF23" s="204">
        <v>34</v>
      </c>
      <c r="AG23" s="204">
        <v>141</v>
      </c>
      <c r="AH23" s="204">
        <v>101</v>
      </c>
      <c r="AI23" s="204">
        <v>124</v>
      </c>
      <c r="AJ23" s="204">
        <v>234</v>
      </c>
      <c r="AK23" s="204"/>
      <c r="AL23" s="204"/>
      <c r="AM23" s="204">
        <v>10</v>
      </c>
      <c r="AN23" s="204">
        <v>16</v>
      </c>
      <c r="AO23" s="204"/>
      <c r="AP23" s="145"/>
      <c r="AQ23" s="102">
        <f t="shared" si="5"/>
        <v>97</v>
      </c>
      <c r="AR23" s="102">
        <f t="shared" si="6"/>
        <v>129</v>
      </c>
      <c r="AS23" s="204">
        <v>58</v>
      </c>
      <c r="AT23" s="204">
        <v>87</v>
      </c>
      <c r="AU23" s="204">
        <v>19</v>
      </c>
      <c r="AV23" s="204">
        <v>21</v>
      </c>
      <c r="AW23" s="204">
        <v>20</v>
      </c>
      <c r="AX23" s="204">
        <v>21</v>
      </c>
    </row>
    <row r="24" spans="1:50" ht="30" x14ac:dyDescent="0.25">
      <c r="A24" s="43">
        <f t="shared" si="7"/>
        <v>12</v>
      </c>
      <c r="B24" s="184" t="s">
        <v>190</v>
      </c>
      <c r="C24" s="47">
        <v>124</v>
      </c>
      <c r="D24" s="47">
        <v>242</v>
      </c>
      <c r="E24" s="47"/>
      <c r="F24" s="47">
        <v>2</v>
      </c>
      <c r="G24" s="47">
        <v>234</v>
      </c>
      <c r="H24" s="47">
        <v>381</v>
      </c>
      <c r="I24" s="47"/>
      <c r="J24" s="47">
        <v>1</v>
      </c>
      <c r="K24" s="102">
        <f t="shared" si="1"/>
        <v>84</v>
      </c>
      <c r="L24" s="102">
        <f t="shared" si="2"/>
        <v>142</v>
      </c>
      <c r="M24" s="47">
        <v>48</v>
      </c>
      <c r="N24" s="47">
        <v>97</v>
      </c>
      <c r="O24" s="47">
        <v>1</v>
      </c>
      <c r="P24" s="47"/>
      <c r="Q24" s="47">
        <v>7</v>
      </c>
      <c r="R24" s="47">
        <v>2</v>
      </c>
      <c r="S24" s="47">
        <v>28</v>
      </c>
      <c r="T24" s="47">
        <v>43</v>
      </c>
      <c r="U24" s="47"/>
      <c r="V24" s="47"/>
      <c r="W24" s="47"/>
      <c r="X24" s="47"/>
      <c r="Y24" s="47">
        <v>63</v>
      </c>
      <c r="Z24" s="145"/>
      <c r="AA24" s="102">
        <f t="shared" si="3"/>
        <v>111</v>
      </c>
      <c r="AB24" s="102">
        <f t="shared" si="4"/>
        <v>364</v>
      </c>
      <c r="AC24" s="47">
        <v>46</v>
      </c>
      <c r="AD24" s="47">
        <v>232</v>
      </c>
      <c r="AE24" s="47">
        <v>7</v>
      </c>
      <c r="AF24" s="47">
        <v>3</v>
      </c>
      <c r="AG24" s="47">
        <v>10</v>
      </c>
      <c r="AH24" s="47">
        <v>17</v>
      </c>
      <c r="AI24" s="47">
        <v>48</v>
      </c>
      <c r="AJ24" s="47">
        <v>112</v>
      </c>
      <c r="AK24" s="47"/>
      <c r="AL24" s="47"/>
      <c r="AM24" s="47"/>
      <c r="AN24" s="47"/>
      <c r="AO24" s="47"/>
      <c r="AP24" s="145"/>
      <c r="AQ24" s="102">
        <f t="shared" si="5"/>
        <v>19</v>
      </c>
      <c r="AR24" s="102">
        <f t="shared" si="6"/>
        <v>72</v>
      </c>
      <c r="AS24" s="47">
        <v>10</v>
      </c>
      <c r="AT24" s="47">
        <v>54</v>
      </c>
      <c r="AU24" s="47">
        <v>8</v>
      </c>
      <c r="AV24" s="47">
        <v>14</v>
      </c>
      <c r="AW24" s="47">
        <v>1</v>
      </c>
      <c r="AX24" s="47">
        <v>4</v>
      </c>
    </row>
    <row r="25" spans="1:50" ht="30" x14ac:dyDescent="0.25">
      <c r="A25" s="43">
        <f t="shared" si="7"/>
        <v>13</v>
      </c>
      <c r="B25" s="184" t="s">
        <v>191</v>
      </c>
      <c r="C25" s="47">
        <v>15</v>
      </c>
      <c r="D25" s="47">
        <v>6</v>
      </c>
      <c r="E25" s="47"/>
      <c r="F25" s="47">
        <v>2</v>
      </c>
      <c r="G25" s="47">
        <v>43</v>
      </c>
      <c r="H25" s="204">
        <v>13</v>
      </c>
      <c r="I25" s="47"/>
      <c r="J25" s="47">
        <v>1</v>
      </c>
      <c r="K25" s="102">
        <f t="shared" si="1"/>
        <v>7</v>
      </c>
      <c r="L25" s="102">
        <f t="shared" si="2"/>
        <v>2</v>
      </c>
      <c r="M25" s="47"/>
      <c r="N25" s="47"/>
      <c r="O25" s="47"/>
      <c r="P25" s="47"/>
      <c r="Q25" s="47"/>
      <c r="R25" s="47"/>
      <c r="S25" s="47">
        <v>7</v>
      </c>
      <c r="T25" s="47">
        <v>2</v>
      </c>
      <c r="U25" s="47"/>
      <c r="V25" s="47"/>
      <c r="W25" s="47"/>
      <c r="X25" s="47"/>
      <c r="Y25" s="47"/>
      <c r="Z25" s="145"/>
      <c r="AA25" s="102">
        <f t="shared" si="3"/>
        <v>58</v>
      </c>
      <c r="AB25" s="102">
        <f t="shared" si="4"/>
        <v>17</v>
      </c>
      <c r="AC25" s="47">
        <v>2</v>
      </c>
      <c r="AD25" s="47"/>
      <c r="AE25" s="47"/>
      <c r="AF25" s="47"/>
      <c r="AG25" s="47">
        <v>20</v>
      </c>
      <c r="AH25" s="47">
        <v>7</v>
      </c>
      <c r="AI25" s="47">
        <v>36</v>
      </c>
      <c r="AJ25" s="47">
        <v>10</v>
      </c>
      <c r="AK25" s="47"/>
      <c r="AL25" s="47"/>
      <c r="AM25" s="47"/>
      <c r="AN25" s="47"/>
      <c r="AO25" s="47"/>
      <c r="AP25" s="145"/>
      <c r="AQ25" s="102">
        <f t="shared" si="5"/>
        <v>0</v>
      </c>
      <c r="AR25" s="102">
        <f t="shared" si="6"/>
        <v>0</v>
      </c>
      <c r="AS25" s="145"/>
      <c r="AT25" s="145"/>
      <c r="AU25" s="145"/>
      <c r="AV25" s="145"/>
      <c r="AW25" s="145"/>
      <c r="AX25" s="145"/>
    </row>
    <row r="26" spans="1:50" x14ac:dyDescent="0.25">
      <c r="A26" s="138"/>
      <c r="B26" s="134" t="s">
        <v>192</v>
      </c>
      <c r="C26" s="152">
        <f>SUM(C13:C25)</f>
        <v>3645</v>
      </c>
      <c r="D26" s="152">
        <f t="shared" ref="D26:J26" si="8">SUM(D13:D25)</f>
        <v>5539</v>
      </c>
      <c r="E26" s="152">
        <f t="shared" si="8"/>
        <v>1411</v>
      </c>
      <c r="F26" s="152">
        <f t="shared" si="8"/>
        <v>1655</v>
      </c>
      <c r="G26" s="152">
        <f t="shared" si="8"/>
        <v>10900</v>
      </c>
      <c r="H26" s="152">
        <f t="shared" si="8"/>
        <v>16308</v>
      </c>
      <c r="I26" s="152">
        <f t="shared" si="8"/>
        <v>1082</v>
      </c>
      <c r="J26" s="152">
        <f t="shared" si="8"/>
        <v>1438</v>
      </c>
      <c r="K26" s="102">
        <f t="shared" si="1"/>
        <v>6830</v>
      </c>
      <c r="L26" s="102">
        <f t="shared" si="2"/>
        <v>10237</v>
      </c>
      <c r="M26" s="152">
        <f>SUM(M13:M25)</f>
        <v>78</v>
      </c>
      <c r="N26" s="152">
        <f t="shared" ref="N26:Z26" si="9">SUM(N13:N25)</f>
        <v>132</v>
      </c>
      <c r="O26" s="152">
        <f t="shared" si="9"/>
        <v>1578</v>
      </c>
      <c r="P26" s="152">
        <f t="shared" si="9"/>
        <v>2123</v>
      </c>
      <c r="Q26" s="152">
        <f t="shared" si="9"/>
        <v>1541</v>
      </c>
      <c r="R26" s="152">
        <f t="shared" si="9"/>
        <v>1981</v>
      </c>
      <c r="S26" s="152">
        <f t="shared" si="9"/>
        <v>3010</v>
      </c>
      <c r="T26" s="152">
        <f t="shared" si="9"/>
        <v>4808</v>
      </c>
      <c r="U26" s="152">
        <f t="shared" si="9"/>
        <v>380</v>
      </c>
      <c r="V26" s="152">
        <f t="shared" si="9"/>
        <v>769</v>
      </c>
      <c r="W26" s="152">
        <f t="shared" si="9"/>
        <v>243</v>
      </c>
      <c r="X26" s="152">
        <f t="shared" si="9"/>
        <v>424</v>
      </c>
      <c r="Y26" s="152">
        <f t="shared" si="9"/>
        <v>1057</v>
      </c>
      <c r="Z26" s="152">
        <f t="shared" si="9"/>
        <v>1907</v>
      </c>
      <c r="AA26" s="102">
        <f t="shared" si="3"/>
        <v>4554</v>
      </c>
      <c r="AB26" s="102">
        <f t="shared" si="4"/>
        <v>6406</v>
      </c>
      <c r="AC26" s="152">
        <f>SUM(AC13:AC25)</f>
        <v>68</v>
      </c>
      <c r="AD26" s="152">
        <f t="shared" ref="AD26:AP26" si="10">SUM(AD13:AD25)</f>
        <v>244</v>
      </c>
      <c r="AE26" s="152">
        <f t="shared" si="10"/>
        <v>80</v>
      </c>
      <c r="AF26" s="152">
        <f t="shared" si="10"/>
        <v>131</v>
      </c>
      <c r="AG26" s="152">
        <f t="shared" si="10"/>
        <v>1562</v>
      </c>
      <c r="AH26" s="152">
        <f t="shared" si="10"/>
        <v>2063</v>
      </c>
      <c r="AI26" s="152">
        <f t="shared" si="10"/>
        <v>2568</v>
      </c>
      <c r="AJ26" s="152">
        <f t="shared" si="10"/>
        <v>3759</v>
      </c>
      <c r="AK26" s="152">
        <f t="shared" si="10"/>
        <v>77</v>
      </c>
      <c r="AL26" s="152">
        <f t="shared" si="10"/>
        <v>107</v>
      </c>
      <c r="AM26" s="152">
        <f t="shared" si="10"/>
        <v>181</v>
      </c>
      <c r="AN26" s="152">
        <f t="shared" si="10"/>
        <v>98</v>
      </c>
      <c r="AO26" s="152">
        <f t="shared" si="10"/>
        <v>18</v>
      </c>
      <c r="AP26" s="152">
        <f t="shared" si="10"/>
        <v>4</v>
      </c>
      <c r="AQ26" s="102">
        <f t="shared" si="5"/>
        <v>1418</v>
      </c>
      <c r="AR26" s="102">
        <f t="shared" si="6"/>
        <v>2319</v>
      </c>
      <c r="AS26" s="152">
        <f>SUM(AS13:AS25)</f>
        <v>928</v>
      </c>
      <c r="AT26" s="152">
        <f t="shared" ref="AT26:AX26" si="11">SUM(AT13:AT25)</f>
        <v>1560</v>
      </c>
      <c r="AU26" s="152">
        <f t="shared" si="11"/>
        <v>317</v>
      </c>
      <c r="AV26" s="152">
        <f t="shared" si="11"/>
        <v>482</v>
      </c>
      <c r="AW26" s="152">
        <f t="shared" si="11"/>
        <v>173</v>
      </c>
      <c r="AX26" s="152">
        <f t="shared" si="11"/>
        <v>277</v>
      </c>
    </row>
    <row r="27" spans="1:50" x14ac:dyDescent="0.25">
      <c r="A27" s="43">
        <v>1</v>
      </c>
      <c r="B27" s="185" t="s">
        <v>193</v>
      </c>
      <c r="C27" s="133"/>
      <c r="D27" s="145"/>
      <c r="E27" s="145"/>
      <c r="F27" s="145"/>
      <c r="G27" s="145"/>
      <c r="H27" s="145"/>
      <c r="I27" s="145"/>
      <c r="J27" s="145"/>
      <c r="K27" s="102">
        <f t="shared" si="1"/>
        <v>0</v>
      </c>
      <c r="L27" s="102">
        <f t="shared" si="2"/>
        <v>0</v>
      </c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02">
        <f t="shared" si="3"/>
        <v>0</v>
      </c>
      <c r="AB27" s="102">
        <f t="shared" si="4"/>
        <v>0</v>
      </c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02">
        <f t="shared" si="5"/>
        <v>0</v>
      </c>
      <c r="AR27" s="102">
        <f t="shared" si="6"/>
        <v>0</v>
      </c>
      <c r="AS27" s="145"/>
      <c r="AT27" s="145"/>
      <c r="AU27" s="145"/>
      <c r="AV27" s="145"/>
      <c r="AW27" s="145"/>
      <c r="AX27" s="145"/>
    </row>
    <row r="28" spans="1:50" x14ac:dyDescent="0.25">
      <c r="A28" s="43">
        <f>A27+1</f>
        <v>2</v>
      </c>
      <c r="B28" s="184" t="s">
        <v>194</v>
      </c>
      <c r="C28" s="47">
        <v>19</v>
      </c>
      <c r="D28" s="47">
        <v>44</v>
      </c>
      <c r="E28" s="47">
        <v>0</v>
      </c>
      <c r="F28" s="47">
        <v>10</v>
      </c>
      <c r="G28" s="47">
        <v>22</v>
      </c>
      <c r="H28" s="47">
        <v>71</v>
      </c>
      <c r="I28" s="47">
        <v>8</v>
      </c>
      <c r="J28" s="47">
        <v>1</v>
      </c>
      <c r="K28" s="102">
        <f t="shared" si="1"/>
        <v>10</v>
      </c>
      <c r="L28" s="102">
        <f t="shared" si="2"/>
        <v>28</v>
      </c>
      <c r="M28" s="47"/>
      <c r="N28" s="47"/>
      <c r="O28" s="47"/>
      <c r="P28" s="47">
        <v>2</v>
      </c>
      <c r="Q28" s="47">
        <v>4</v>
      </c>
      <c r="R28" s="47">
        <v>20</v>
      </c>
      <c r="S28" s="47">
        <v>6</v>
      </c>
      <c r="T28" s="47">
        <v>6</v>
      </c>
      <c r="U28" s="47"/>
      <c r="V28" s="47"/>
      <c r="W28" s="47"/>
      <c r="X28" s="47"/>
      <c r="Y28" s="47"/>
      <c r="Z28" s="47"/>
      <c r="AA28" s="102">
        <f t="shared" si="3"/>
        <v>4</v>
      </c>
      <c r="AB28" s="102">
        <f t="shared" si="4"/>
        <v>46</v>
      </c>
      <c r="AC28" s="47"/>
      <c r="AD28" s="47"/>
      <c r="AE28" s="47"/>
      <c r="AF28" s="47">
        <v>2</v>
      </c>
      <c r="AG28" s="47">
        <v>3</v>
      </c>
      <c r="AH28" s="47">
        <v>19</v>
      </c>
      <c r="AI28" s="47">
        <v>1</v>
      </c>
      <c r="AJ28" s="47">
        <v>25</v>
      </c>
      <c r="AK28" s="47"/>
      <c r="AL28" s="47"/>
      <c r="AM28" s="47"/>
      <c r="AN28" s="47"/>
      <c r="AO28" s="47"/>
      <c r="AP28" s="47"/>
      <c r="AQ28" s="102">
        <f t="shared" si="5"/>
        <v>12</v>
      </c>
      <c r="AR28" s="102">
        <f t="shared" si="6"/>
        <v>29</v>
      </c>
      <c r="AS28" s="47">
        <v>10</v>
      </c>
      <c r="AT28" s="47">
        <v>19</v>
      </c>
      <c r="AU28" s="47">
        <v>2</v>
      </c>
      <c r="AV28" s="47">
        <v>10</v>
      </c>
      <c r="AW28" s="47"/>
      <c r="AX28" s="145"/>
    </row>
    <row r="29" spans="1:50" x14ac:dyDescent="0.25">
      <c r="A29" s="43">
        <f t="shared" ref="A29:A58" si="12">A28+1</f>
        <v>3</v>
      </c>
      <c r="B29" s="185" t="s">
        <v>195</v>
      </c>
      <c r="C29" s="47">
        <v>171</v>
      </c>
      <c r="D29" s="47">
        <v>226</v>
      </c>
      <c r="E29" s="47">
        <v>3</v>
      </c>
      <c r="F29" s="47">
        <v>3</v>
      </c>
      <c r="G29" s="47">
        <v>314</v>
      </c>
      <c r="H29" s="47">
        <v>642</v>
      </c>
      <c r="I29" s="47">
        <v>47</v>
      </c>
      <c r="J29" s="47">
        <v>71</v>
      </c>
      <c r="K29" s="102">
        <f t="shared" si="1"/>
        <v>134</v>
      </c>
      <c r="L29" s="102">
        <f t="shared" si="2"/>
        <v>518</v>
      </c>
      <c r="M29" s="47"/>
      <c r="N29" s="47"/>
      <c r="O29" s="47">
        <v>65</v>
      </c>
      <c r="P29" s="47">
        <v>238</v>
      </c>
      <c r="Q29" s="47"/>
      <c r="R29" s="47">
        <v>84</v>
      </c>
      <c r="S29" s="47">
        <v>69</v>
      </c>
      <c r="T29" s="47">
        <v>196</v>
      </c>
      <c r="U29" s="47"/>
      <c r="V29" s="47"/>
      <c r="W29" s="47"/>
      <c r="X29" s="47"/>
      <c r="Y29" s="47"/>
      <c r="Z29" s="47"/>
      <c r="AA29" s="102">
        <f t="shared" si="3"/>
        <v>383</v>
      </c>
      <c r="AB29" s="102">
        <f t="shared" si="4"/>
        <v>423</v>
      </c>
      <c r="AC29" s="47"/>
      <c r="AD29" s="47"/>
      <c r="AE29" s="47">
        <v>148</v>
      </c>
      <c r="AF29" s="47">
        <v>147</v>
      </c>
      <c r="AG29" s="47">
        <v>72</v>
      </c>
      <c r="AH29" s="47">
        <v>140</v>
      </c>
      <c r="AI29" s="47">
        <v>163</v>
      </c>
      <c r="AJ29" s="47">
        <v>136</v>
      </c>
      <c r="AK29" s="47"/>
      <c r="AL29" s="47"/>
      <c r="AM29" s="47"/>
      <c r="AN29" s="47"/>
      <c r="AO29" s="47"/>
      <c r="AP29" s="47"/>
      <c r="AQ29" s="102">
        <f t="shared" si="5"/>
        <v>77</v>
      </c>
      <c r="AR29" s="102">
        <f t="shared" si="6"/>
        <v>105</v>
      </c>
      <c r="AS29" s="47">
        <v>50</v>
      </c>
      <c r="AT29" s="47">
        <v>67</v>
      </c>
      <c r="AU29" s="47">
        <v>21</v>
      </c>
      <c r="AV29" s="47">
        <v>25</v>
      </c>
      <c r="AW29" s="47">
        <v>6</v>
      </c>
      <c r="AX29" s="47">
        <v>13</v>
      </c>
    </row>
    <row r="30" spans="1:50" x14ac:dyDescent="0.25">
      <c r="A30" s="43">
        <f t="shared" si="12"/>
        <v>4</v>
      </c>
      <c r="B30" s="185" t="s">
        <v>196</v>
      </c>
      <c r="C30" s="47">
        <v>76</v>
      </c>
      <c r="D30" s="47">
        <v>96</v>
      </c>
      <c r="E30" s="47">
        <v>4</v>
      </c>
      <c r="F30" s="47">
        <v>5</v>
      </c>
      <c r="G30" s="47">
        <v>176</v>
      </c>
      <c r="H30" s="47">
        <v>271</v>
      </c>
      <c r="I30" s="47">
        <v>12</v>
      </c>
      <c r="J30" s="47">
        <v>16</v>
      </c>
      <c r="K30" s="102">
        <f t="shared" si="1"/>
        <v>54</v>
      </c>
      <c r="L30" s="102">
        <f t="shared" si="2"/>
        <v>83</v>
      </c>
      <c r="M30" s="47"/>
      <c r="N30" s="47"/>
      <c r="O30" s="47"/>
      <c r="P30" s="47"/>
      <c r="Q30" s="47">
        <v>12</v>
      </c>
      <c r="R30" s="47">
        <v>42</v>
      </c>
      <c r="S30" s="47">
        <v>42</v>
      </c>
      <c r="T30" s="47">
        <v>41</v>
      </c>
      <c r="U30" s="47"/>
      <c r="V30" s="47"/>
      <c r="W30" s="47"/>
      <c r="X30" s="47"/>
      <c r="Y30" s="47"/>
      <c r="Z30" s="47"/>
      <c r="AA30" s="102">
        <f t="shared" si="3"/>
        <v>31</v>
      </c>
      <c r="AB30" s="102">
        <f t="shared" si="4"/>
        <v>45</v>
      </c>
      <c r="AC30" s="47"/>
      <c r="AD30" s="47"/>
      <c r="AE30" s="47"/>
      <c r="AF30" s="47"/>
      <c r="AG30" s="47">
        <v>9</v>
      </c>
      <c r="AH30" s="47">
        <v>32</v>
      </c>
      <c r="AI30" s="47">
        <v>22</v>
      </c>
      <c r="AJ30" s="47">
        <v>13</v>
      </c>
      <c r="AK30" s="47"/>
      <c r="AL30" s="47"/>
      <c r="AM30" s="47"/>
      <c r="AN30" s="47"/>
      <c r="AO30" s="47"/>
      <c r="AP30" s="47"/>
      <c r="AQ30" s="102">
        <f t="shared" si="5"/>
        <v>41</v>
      </c>
      <c r="AR30" s="102">
        <f t="shared" si="6"/>
        <v>44</v>
      </c>
      <c r="AS30" s="47">
        <v>24</v>
      </c>
      <c r="AT30" s="47">
        <v>31</v>
      </c>
      <c r="AU30" s="47">
        <v>15</v>
      </c>
      <c r="AV30" s="47">
        <v>12</v>
      </c>
      <c r="AW30" s="47">
        <v>2</v>
      </c>
      <c r="AX30" s="47">
        <v>1</v>
      </c>
    </row>
    <row r="31" spans="1:50" x14ac:dyDescent="0.25">
      <c r="A31" s="43">
        <f t="shared" si="12"/>
        <v>5</v>
      </c>
      <c r="B31" s="185" t="s">
        <v>197</v>
      </c>
      <c r="C31" s="47">
        <v>89</v>
      </c>
      <c r="D31" s="47">
        <v>116</v>
      </c>
      <c r="E31" s="47"/>
      <c r="F31" s="47"/>
      <c r="G31" s="47">
        <v>172</v>
      </c>
      <c r="H31" s="47">
        <v>206</v>
      </c>
      <c r="I31" s="47">
        <v>27</v>
      </c>
      <c r="J31" s="47">
        <v>37</v>
      </c>
      <c r="K31" s="102">
        <f t="shared" si="1"/>
        <v>47</v>
      </c>
      <c r="L31" s="102">
        <f t="shared" si="2"/>
        <v>30</v>
      </c>
      <c r="M31" s="47"/>
      <c r="N31" s="47"/>
      <c r="O31" s="47">
        <v>2</v>
      </c>
      <c r="P31" s="47"/>
      <c r="Q31" s="47">
        <v>8</v>
      </c>
      <c r="R31" s="47">
        <v>2</v>
      </c>
      <c r="S31" s="47">
        <v>37</v>
      </c>
      <c r="T31" s="47">
        <v>28</v>
      </c>
      <c r="U31" s="47"/>
      <c r="V31" s="47"/>
      <c r="W31" s="47"/>
      <c r="X31" s="47"/>
      <c r="Y31" s="47"/>
      <c r="Z31" s="47"/>
      <c r="AA31" s="102">
        <f t="shared" si="3"/>
        <v>248</v>
      </c>
      <c r="AB31" s="102">
        <f t="shared" si="4"/>
        <v>381</v>
      </c>
      <c r="AC31" s="47"/>
      <c r="AD31" s="47"/>
      <c r="AE31" s="47">
        <v>47</v>
      </c>
      <c r="AF31" s="47">
        <v>83</v>
      </c>
      <c r="AG31" s="47">
        <v>25</v>
      </c>
      <c r="AH31" s="47">
        <v>55</v>
      </c>
      <c r="AI31" s="47">
        <v>176</v>
      </c>
      <c r="AJ31" s="47">
        <v>243</v>
      </c>
      <c r="AK31" s="47"/>
      <c r="AL31" s="145"/>
      <c r="AM31" s="145"/>
      <c r="AN31" s="145"/>
      <c r="AO31" s="145"/>
      <c r="AP31" s="145"/>
      <c r="AQ31" s="102">
        <f t="shared" si="5"/>
        <v>40</v>
      </c>
      <c r="AR31" s="102">
        <f t="shared" si="6"/>
        <v>81</v>
      </c>
      <c r="AS31" s="47">
        <v>20</v>
      </c>
      <c r="AT31" s="47">
        <v>47</v>
      </c>
      <c r="AU31" s="47">
        <v>15</v>
      </c>
      <c r="AV31" s="47">
        <v>26</v>
      </c>
      <c r="AW31" s="47">
        <v>5</v>
      </c>
      <c r="AX31" s="47">
        <v>8</v>
      </c>
    </row>
    <row r="32" spans="1:50" x14ac:dyDescent="0.25">
      <c r="A32" s="43">
        <f t="shared" si="12"/>
        <v>6</v>
      </c>
      <c r="B32" s="185" t="s">
        <v>198</v>
      </c>
      <c r="C32" s="47">
        <v>156</v>
      </c>
      <c r="D32" s="47">
        <v>217</v>
      </c>
      <c r="E32" s="47">
        <v>1</v>
      </c>
      <c r="F32" s="47">
        <v>3</v>
      </c>
      <c r="G32" s="47">
        <v>454</v>
      </c>
      <c r="H32" s="47">
        <v>661</v>
      </c>
      <c r="I32" s="47">
        <v>37</v>
      </c>
      <c r="J32" s="47">
        <v>60</v>
      </c>
      <c r="K32" s="102">
        <f t="shared" si="1"/>
        <v>280</v>
      </c>
      <c r="L32" s="102">
        <f t="shared" si="2"/>
        <v>661</v>
      </c>
      <c r="M32" s="47"/>
      <c r="N32" s="47"/>
      <c r="O32" s="47"/>
      <c r="P32" s="47">
        <v>29</v>
      </c>
      <c r="Q32" s="47">
        <v>66</v>
      </c>
      <c r="R32" s="47">
        <v>291</v>
      </c>
      <c r="S32" s="47">
        <v>214</v>
      </c>
      <c r="T32" s="47">
        <v>341</v>
      </c>
      <c r="U32" s="47"/>
      <c r="V32" s="47"/>
      <c r="W32" s="47"/>
      <c r="X32" s="47"/>
      <c r="Y32" s="47">
        <v>18</v>
      </c>
      <c r="Z32" s="47">
        <v>53</v>
      </c>
      <c r="AA32" s="102">
        <f t="shared" si="3"/>
        <v>452</v>
      </c>
      <c r="AB32" s="102">
        <f t="shared" si="4"/>
        <v>669</v>
      </c>
      <c r="AC32" s="47"/>
      <c r="AD32" s="47"/>
      <c r="AE32" s="47"/>
      <c r="AF32" s="47">
        <v>22</v>
      </c>
      <c r="AG32" s="47">
        <v>241</v>
      </c>
      <c r="AH32" s="47">
        <v>340</v>
      </c>
      <c r="AI32" s="47">
        <v>211</v>
      </c>
      <c r="AJ32" s="47">
        <v>307</v>
      </c>
      <c r="AK32" s="47"/>
      <c r="AL32" s="47"/>
      <c r="AM32" s="47"/>
      <c r="AN32" s="47"/>
      <c r="AO32" s="47"/>
      <c r="AP32" s="47"/>
      <c r="AQ32" s="102">
        <f t="shared" si="5"/>
        <v>0</v>
      </c>
      <c r="AR32" s="102">
        <f t="shared" si="6"/>
        <v>74</v>
      </c>
      <c r="AS32" s="47"/>
      <c r="AT32" s="47">
        <v>55</v>
      </c>
      <c r="AU32" s="47"/>
      <c r="AV32" s="47">
        <v>19</v>
      </c>
      <c r="AW32" s="47"/>
      <c r="AX32" s="145"/>
    </row>
    <row r="33" spans="1:50" x14ac:dyDescent="0.25">
      <c r="A33" s="43">
        <f t="shared" si="12"/>
        <v>7</v>
      </c>
      <c r="B33" s="185" t="s">
        <v>199</v>
      </c>
      <c r="C33" s="133"/>
      <c r="D33" s="145"/>
      <c r="E33" s="145"/>
      <c r="F33" s="145"/>
      <c r="G33" s="145"/>
      <c r="H33" s="145"/>
      <c r="I33" s="145"/>
      <c r="J33" s="145"/>
      <c r="K33" s="102">
        <f t="shared" si="1"/>
        <v>0</v>
      </c>
      <c r="L33" s="102">
        <f t="shared" si="2"/>
        <v>0</v>
      </c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02">
        <f t="shared" si="3"/>
        <v>0</v>
      </c>
      <c r="AB33" s="102">
        <f t="shared" si="4"/>
        <v>0</v>
      </c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02">
        <f t="shared" si="5"/>
        <v>0</v>
      </c>
      <c r="AR33" s="102">
        <f t="shared" si="6"/>
        <v>0</v>
      </c>
      <c r="AS33" s="145"/>
      <c r="AT33" s="145"/>
      <c r="AU33" s="145"/>
      <c r="AV33" s="145"/>
      <c r="AW33" s="145"/>
      <c r="AX33" s="145"/>
    </row>
    <row r="34" spans="1:50" x14ac:dyDescent="0.25">
      <c r="A34" s="43">
        <f t="shared" si="12"/>
        <v>8</v>
      </c>
      <c r="B34" s="185" t="s">
        <v>200</v>
      </c>
      <c r="C34" s="90">
        <v>26</v>
      </c>
      <c r="D34" s="47">
        <v>60</v>
      </c>
      <c r="E34" s="47"/>
      <c r="F34" s="47"/>
      <c r="G34" s="90">
        <v>45</v>
      </c>
      <c r="H34" s="47">
        <v>62</v>
      </c>
      <c r="I34" s="90">
        <v>2</v>
      </c>
      <c r="J34" s="47">
        <v>6</v>
      </c>
      <c r="K34" s="102">
        <f>M34+O34+Q34+S34+U34+W34</f>
        <v>27</v>
      </c>
      <c r="L34" s="102">
        <f>N34+P34+R34+T34+V34+X34</f>
        <v>38</v>
      </c>
      <c r="M34" s="90">
        <v>18</v>
      </c>
      <c r="N34" s="47">
        <v>14</v>
      </c>
      <c r="O34" s="47"/>
      <c r="P34" s="47"/>
      <c r="Q34" s="90">
        <v>1</v>
      </c>
      <c r="R34" s="47">
        <v>6</v>
      </c>
      <c r="S34" s="90">
        <v>8</v>
      </c>
      <c r="T34" s="47">
        <v>18</v>
      </c>
      <c r="U34" s="47"/>
      <c r="V34" s="47"/>
      <c r="W34" s="47"/>
      <c r="X34" s="47"/>
      <c r="Y34" s="47"/>
      <c r="Z34" s="47"/>
      <c r="AA34" s="102">
        <f>AC34+AE34+AG34+AI34+AK34+AM34+AO34</f>
        <v>27</v>
      </c>
      <c r="AB34" s="102">
        <f>AD34+AF34+AH34+AJ34+AL34+AN34+AP34</f>
        <v>17</v>
      </c>
      <c r="AC34" s="90">
        <v>18</v>
      </c>
      <c r="AD34" s="47">
        <v>10</v>
      </c>
      <c r="AE34" s="47"/>
      <c r="AF34" s="47"/>
      <c r="AG34" s="90">
        <v>1</v>
      </c>
      <c r="AH34" s="47">
        <v>2</v>
      </c>
      <c r="AI34" s="47">
        <v>8</v>
      </c>
      <c r="AJ34" s="47">
        <v>5</v>
      </c>
      <c r="AK34" s="47"/>
      <c r="AL34" s="47"/>
      <c r="AM34" s="47"/>
      <c r="AN34" s="47"/>
      <c r="AO34" s="47"/>
      <c r="AP34" s="47"/>
      <c r="AQ34" s="102">
        <f>AS34+AU34+AW34</f>
        <v>13</v>
      </c>
      <c r="AR34" s="102">
        <f>AT34+AV34+AX34</f>
        <v>19</v>
      </c>
      <c r="AS34" s="90">
        <v>9</v>
      </c>
      <c r="AT34" s="47">
        <v>16</v>
      </c>
      <c r="AU34" s="47">
        <v>4</v>
      </c>
      <c r="AV34" s="47">
        <v>3</v>
      </c>
      <c r="AW34" s="47"/>
      <c r="AX34" s="47"/>
    </row>
    <row r="35" spans="1:50" x14ac:dyDescent="0.25">
      <c r="A35" s="43">
        <f t="shared" si="12"/>
        <v>9</v>
      </c>
      <c r="B35" s="185" t="s">
        <v>201</v>
      </c>
      <c r="C35" s="133"/>
      <c r="D35" s="145"/>
      <c r="E35" s="145"/>
      <c r="F35" s="145"/>
      <c r="G35" s="145"/>
      <c r="H35" s="145"/>
      <c r="I35" s="145"/>
      <c r="J35" s="145"/>
      <c r="K35" s="102">
        <f t="shared" si="1"/>
        <v>0</v>
      </c>
      <c r="L35" s="102">
        <f t="shared" si="2"/>
        <v>0</v>
      </c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02">
        <f t="shared" si="3"/>
        <v>0</v>
      </c>
      <c r="AB35" s="102">
        <f t="shared" si="4"/>
        <v>0</v>
      </c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02">
        <f t="shared" si="5"/>
        <v>0</v>
      </c>
      <c r="AR35" s="102">
        <f t="shared" si="6"/>
        <v>0</v>
      </c>
      <c r="AS35" s="145"/>
      <c r="AT35" s="145"/>
      <c r="AU35" s="145"/>
      <c r="AV35" s="145"/>
      <c r="AW35" s="145"/>
      <c r="AX35" s="145"/>
    </row>
    <row r="36" spans="1:50" x14ac:dyDescent="0.25">
      <c r="A36" s="43">
        <f t="shared" si="12"/>
        <v>10</v>
      </c>
      <c r="B36" s="185" t="s">
        <v>202</v>
      </c>
      <c r="C36" s="47">
        <v>37</v>
      </c>
      <c r="D36" s="47">
        <v>61</v>
      </c>
      <c r="E36" s="47">
        <v>3</v>
      </c>
      <c r="F36" s="47">
        <v>6</v>
      </c>
      <c r="G36" s="47">
        <v>48</v>
      </c>
      <c r="H36" s="47">
        <v>61</v>
      </c>
      <c r="I36" s="47">
        <v>3</v>
      </c>
      <c r="J36" s="47">
        <v>7</v>
      </c>
      <c r="K36" s="102">
        <f t="shared" si="1"/>
        <v>54</v>
      </c>
      <c r="L36" s="102">
        <f t="shared" si="2"/>
        <v>59</v>
      </c>
      <c r="M36" s="47"/>
      <c r="N36" s="47"/>
      <c r="O36" s="47"/>
      <c r="P36" s="47"/>
      <c r="Q36" s="47"/>
      <c r="R36" s="47">
        <v>30</v>
      </c>
      <c r="S36" s="47">
        <v>54</v>
      </c>
      <c r="T36" s="47">
        <v>29</v>
      </c>
      <c r="U36" s="47"/>
      <c r="V36" s="47"/>
      <c r="W36" s="145"/>
      <c r="X36" s="145"/>
      <c r="Y36" s="145"/>
      <c r="Z36" s="145"/>
      <c r="AA36" s="102">
        <f t="shared" si="3"/>
        <v>44</v>
      </c>
      <c r="AB36" s="102">
        <f t="shared" si="4"/>
        <v>35</v>
      </c>
      <c r="AC36" s="47"/>
      <c r="AD36" s="47"/>
      <c r="AE36" s="47">
        <v>5</v>
      </c>
      <c r="AF36" s="47"/>
      <c r="AG36" s="47">
        <v>2</v>
      </c>
      <c r="AH36" s="47">
        <v>10</v>
      </c>
      <c r="AI36" s="47">
        <v>37</v>
      </c>
      <c r="AJ36" s="47">
        <v>25</v>
      </c>
      <c r="AK36" s="47"/>
      <c r="AL36" s="47"/>
      <c r="AM36" s="145"/>
      <c r="AN36" s="145"/>
      <c r="AO36" s="145"/>
      <c r="AP36" s="145"/>
      <c r="AQ36" s="102">
        <f t="shared" si="5"/>
        <v>2</v>
      </c>
      <c r="AR36" s="102">
        <f t="shared" si="6"/>
        <v>7</v>
      </c>
      <c r="AS36" s="47"/>
      <c r="AT36" s="47">
        <v>5</v>
      </c>
      <c r="AU36" s="47">
        <v>2</v>
      </c>
      <c r="AV36" s="47">
        <v>2</v>
      </c>
      <c r="AW36" s="47"/>
      <c r="AX36" s="145"/>
    </row>
    <row r="37" spans="1:50" x14ac:dyDescent="0.25">
      <c r="A37" s="43">
        <f t="shared" si="12"/>
        <v>11</v>
      </c>
      <c r="B37" s="184" t="s">
        <v>203</v>
      </c>
      <c r="C37" s="133"/>
      <c r="D37" s="145"/>
      <c r="E37" s="145"/>
      <c r="F37" s="145"/>
      <c r="G37" s="145"/>
      <c r="H37" s="145"/>
      <c r="I37" s="145"/>
      <c r="J37" s="145"/>
      <c r="K37" s="102">
        <f t="shared" si="1"/>
        <v>0</v>
      </c>
      <c r="L37" s="102">
        <f t="shared" si="2"/>
        <v>0</v>
      </c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02">
        <f t="shared" si="3"/>
        <v>0</v>
      </c>
      <c r="AB37" s="102">
        <f t="shared" si="4"/>
        <v>0</v>
      </c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02">
        <f t="shared" si="5"/>
        <v>0</v>
      </c>
      <c r="AR37" s="102">
        <f t="shared" si="6"/>
        <v>0</v>
      </c>
      <c r="AS37" s="145"/>
      <c r="AT37" s="145"/>
      <c r="AU37" s="145"/>
      <c r="AV37" s="145"/>
      <c r="AW37" s="145"/>
      <c r="AX37" s="145"/>
    </row>
    <row r="38" spans="1:50" x14ac:dyDescent="0.25">
      <c r="A38" s="43">
        <f t="shared" si="12"/>
        <v>12</v>
      </c>
      <c r="B38" s="185" t="s">
        <v>204</v>
      </c>
      <c r="C38" s="133"/>
      <c r="D38" s="145"/>
      <c r="E38" s="145"/>
      <c r="F38" s="145"/>
      <c r="G38" s="145"/>
      <c r="H38" s="145"/>
      <c r="I38" s="145"/>
      <c r="J38" s="145"/>
      <c r="K38" s="102">
        <f t="shared" si="1"/>
        <v>0</v>
      </c>
      <c r="L38" s="102">
        <f t="shared" si="2"/>
        <v>0</v>
      </c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02">
        <f t="shared" si="3"/>
        <v>0</v>
      </c>
      <c r="AB38" s="102">
        <f t="shared" si="4"/>
        <v>0</v>
      </c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02">
        <f t="shared" si="5"/>
        <v>0</v>
      </c>
      <c r="AR38" s="102">
        <f t="shared" si="6"/>
        <v>0</v>
      </c>
      <c r="AS38" s="145"/>
      <c r="AT38" s="145"/>
      <c r="AU38" s="145"/>
      <c r="AV38" s="145"/>
      <c r="AW38" s="145"/>
      <c r="AX38" s="145"/>
    </row>
    <row r="39" spans="1:50" x14ac:dyDescent="0.25">
      <c r="A39" s="43">
        <f t="shared" si="12"/>
        <v>13</v>
      </c>
      <c r="B39" s="185" t="s">
        <v>205</v>
      </c>
      <c r="C39" s="47">
        <v>3</v>
      </c>
      <c r="D39" s="47">
        <v>2</v>
      </c>
      <c r="E39" s="47"/>
      <c r="F39" s="47">
        <v>1</v>
      </c>
      <c r="G39" s="47">
        <v>5</v>
      </c>
      <c r="H39" s="47">
        <v>14</v>
      </c>
      <c r="I39" s="47"/>
      <c r="J39" s="47"/>
      <c r="K39" s="102">
        <f t="shared" si="1"/>
        <v>3</v>
      </c>
      <c r="L39" s="102">
        <f t="shared" si="2"/>
        <v>9</v>
      </c>
      <c r="M39" s="47">
        <v>3</v>
      </c>
      <c r="N39" s="47">
        <v>5</v>
      </c>
      <c r="O39" s="47"/>
      <c r="P39" s="47"/>
      <c r="Q39" s="47"/>
      <c r="R39" s="47"/>
      <c r="S39" s="47"/>
      <c r="T39" s="47">
        <v>4</v>
      </c>
      <c r="U39" s="47"/>
      <c r="V39" s="47"/>
      <c r="W39" s="47"/>
      <c r="X39" s="47"/>
      <c r="Y39" s="47"/>
      <c r="Z39" s="145"/>
      <c r="AA39" s="102">
        <f t="shared" si="3"/>
        <v>2</v>
      </c>
      <c r="AB39" s="102">
        <f t="shared" si="4"/>
        <v>22</v>
      </c>
      <c r="AC39" s="47"/>
      <c r="AD39" s="47">
        <v>6</v>
      </c>
      <c r="AE39" s="47"/>
      <c r="AF39" s="47"/>
      <c r="AG39" s="47"/>
      <c r="AH39" s="47"/>
      <c r="AI39" s="47">
        <v>2</v>
      </c>
      <c r="AJ39" s="47">
        <v>16</v>
      </c>
      <c r="AK39" s="47"/>
      <c r="AL39" s="47"/>
      <c r="AM39" s="145"/>
      <c r="AN39" s="145"/>
      <c r="AO39" s="145"/>
      <c r="AP39" s="145"/>
      <c r="AQ39" s="102">
        <f t="shared" si="5"/>
        <v>0</v>
      </c>
      <c r="AR39" s="102">
        <f t="shared" si="6"/>
        <v>0</v>
      </c>
      <c r="AS39" s="145"/>
      <c r="AT39" s="145"/>
      <c r="AU39" s="145"/>
      <c r="AV39" s="145"/>
      <c r="AW39" s="145"/>
      <c r="AX39" s="145"/>
    </row>
    <row r="40" spans="1:50" ht="30" x14ac:dyDescent="0.25">
      <c r="A40" s="43">
        <f t="shared" si="12"/>
        <v>14</v>
      </c>
      <c r="B40" s="184" t="s">
        <v>206</v>
      </c>
      <c r="C40" s="133"/>
      <c r="D40" s="145"/>
      <c r="E40" s="145"/>
      <c r="F40" s="145"/>
      <c r="G40" s="145"/>
      <c r="H40" s="145"/>
      <c r="I40" s="145"/>
      <c r="J40" s="145"/>
      <c r="K40" s="102">
        <f t="shared" si="1"/>
        <v>0</v>
      </c>
      <c r="L40" s="102">
        <f t="shared" si="2"/>
        <v>0</v>
      </c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02">
        <f t="shared" si="3"/>
        <v>0</v>
      </c>
      <c r="AB40" s="102">
        <f t="shared" si="4"/>
        <v>0</v>
      </c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02">
        <f t="shared" si="5"/>
        <v>0</v>
      </c>
      <c r="AR40" s="102">
        <f t="shared" si="6"/>
        <v>0</v>
      </c>
      <c r="AS40" s="145"/>
      <c r="AT40" s="145"/>
      <c r="AU40" s="145"/>
      <c r="AV40" s="145"/>
      <c r="AW40" s="145"/>
      <c r="AX40" s="145"/>
    </row>
    <row r="41" spans="1:50" x14ac:dyDescent="0.25">
      <c r="A41" s="43">
        <f t="shared" si="12"/>
        <v>15</v>
      </c>
      <c r="B41" s="185" t="s">
        <v>207</v>
      </c>
      <c r="C41" s="47"/>
      <c r="D41" s="47">
        <v>3</v>
      </c>
      <c r="E41" s="47"/>
      <c r="F41" s="47">
        <v>6</v>
      </c>
      <c r="G41" s="47"/>
      <c r="H41" s="47">
        <v>5</v>
      </c>
      <c r="I41" s="47"/>
      <c r="J41" s="47"/>
      <c r="K41" s="102">
        <f>M41+O41+Q41+S41+U41+W41</f>
        <v>0</v>
      </c>
      <c r="L41" s="102">
        <f>N41+P41+R41+T41+V41+X41</f>
        <v>0</v>
      </c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102">
        <f>AC41+AE41+AG41+AI41+AK41+AM41+AO41</f>
        <v>0</v>
      </c>
      <c r="AB41" s="102">
        <f>AD41+AF41+AH41+AJ41+AL41+AN41+AP41</f>
        <v>2</v>
      </c>
      <c r="AC41" s="47"/>
      <c r="AD41" s="47"/>
      <c r="AE41" s="47"/>
      <c r="AF41" s="47"/>
      <c r="AG41" s="47"/>
      <c r="AH41" s="47">
        <v>2</v>
      </c>
      <c r="AI41" s="47"/>
      <c r="AJ41" s="47"/>
      <c r="AK41" s="47"/>
      <c r="AL41" s="47"/>
      <c r="AM41" s="47"/>
      <c r="AN41" s="47"/>
      <c r="AO41" s="47"/>
      <c r="AP41" s="47"/>
      <c r="AQ41" s="102">
        <f>AS41+AU41+AW41</f>
        <v>0</v>
      </c>
      <c r="AR41" s="102">
        <f>AT41+AV41+AX41</f>
        <v>4</v>
      </c>
      <c r="AS41" s="47">
        <v>0</v>
      </c>
      <c r="AT41" s="47">
        <v>2</v>
      </c>
      <c r="AU41" s="47">
        <v>0</v>
      </c>
      <c r="AV41" s="47">
        <v>2</v>
      </c>
      <c r="AW41" s="145"/>
      <c r="AX41" s="145"/>
    </row>
    <row r="42" spans="1:50" ht="30" x14ac:dyDescent="0.25">
      <c r="A42" s="43">
        <f t="shared" si="12"/>
        <v>16</v>
      </c>
      <c r="B42" s="184" t="s">
        <v>208</v>
      </c>
      <c r="C42" s="133"/>
      <c r="D42" s="145"/>
      <c r="E42" s="145"/>
      <c r="F42" s="145"/>
      <c r="G42" s="145"/>
      <c r="H42" s="145"/>
      <c r="I42" s="145"/>
      <c r="J42" s="145"/>
      <c r="K42" s="102">
        <f t="shared" si="1"/>
        <v>0</v>
      </c>
      <c r="L42" s="102">
        <f t="shared" si="2"/>
        <v>0</v>
      </c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02">
        <f t="shared" si="3"/>
        <v>0</v>
      </c>
      <c r="AB42" s="102">
        <f t="shared" si="4"/>
        <v>0</v>
      </c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02">
        <f t="shared" si="5"/>
        <v>0</v>
      </c>
      <c r="AR42" s="102">
        <f t="shared" si="6"/>
        <v>0</v>
      </c>
      <c r="AS42" s="145"/>
      <c r="AT42" s="145"/>
      <c r="AU42" s="145"/>
      <c r="AV42" s="145"/>
      <c r="AW42" s="145"/>
      <c r="AX42" s="145"/>
    </row>
    <row r="43" spans="1:50" x14ac:dyDescent="0.25">
      <c r="A43" s="43">
        <f t="shared" si="12"/>
        <v>17</v>
      </c>
      <c r="B43" s="185" t="s">
        <v>209</v>
      </c>
      <c r="C43" s="133"/>
      <c r="D43" s="145"/>
      <c r="E43" s="145"/>
      <c r="F43" s="145"/>
      <c r="G43" s="145"/>
      <c r="H43" s="145"/>
      <c r="I43" s="145"/>
      <c r="J43" s="145"/>
      <c r="K43" s="102">
        <f t="shared" si="1"/>
        <v>0</v>
      </c>
      <c r="L43" s="102">
        <f t="shared" si="2"/>
        <v>0</v>
      </c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02">
        <f t="shared" si="3"/>
        <v>0</v>
      </c>
      <c r="AB43" s="102">
        <f t="shared" si="4"/>
        <v>0</v>
      </c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02">
        <f t="shared" si="5"/>
        <v>0</v>
      </c>
      <c r="AR43" s="102">
        <f t="shared" si="6"/>
        <v>0</v>
      </c>
      <c r="AS43" s="145"/>
      <c r="AT43" s="145"/>
      <c r="AU43" s="145"/>
      <c r="AV43" s="145"/>
      <c r="AW43" s="145"/>
      <c r="AX43" s="145"/>
    </row>
    <row r="44" spans="1:50" x14ac:dyDescent="0.25">
      <c r="A44" s="43">
        <f t="shared" si="12"/>
        <v>18</v>
      </c>
      <c r="B44" s="185" t="s">
        <v>210</v>
      </c>
      <c r="C44" s="133"/>
      <c r="D44" s="145"/>
      <c r="E44" s="145"/>
      <c r="F44" s="145"/>
      <c r="G44" s="145"/>
      <c r="H44" s="145"/>
      <c r="I44" s="145"/>
      <c r="J44" s="145"/>
      <c r="K44" s="102">
        <f t="shared" si="1"/>
        <v>0</v>
      </c>
      <c r="L44" s="102">
        <f t="shared" si="2"/>
        <v>0</v>
      </c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02">
        <f t="shared" si="3"/>
        <v>0</v>
      </c>
      <c r="AB44" s="102">
        <f t="shared" si="4"/>
        <v>0</v>
      </c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02">
        <f t="shared" si="5"/>
        <v>0</v>
      </c>
      <c r="AR44" s="102">
        <f t="shared" si="6"/>
        <v>0</v>
      </c>
      <c r="AS44" s="145"/>
      <c r="AT44" s="145"/>
      <c r="AU44" s="145"/>
      <c r="AV44" s="145"/>
      <c r="AW44" s="145"/>
      <c r="AX44" s="145"/>
    </row>
    <row r="45" spans="1:50" x14ac:dyDescent="0.25">
      <c r="A45" s="43">
        <f t="shared" si="12"/>
        <v>19</v>
      </c>
      <c r="B45" s="185" t="s">
        <v>211</v>
      </c>
      <c r="C45" s="133"/>
      <c r="D45" s="145"/>
      <c r="E45" s="145"/>
      <c r="F45" s="145"/>
      <c r="G45" s="145"/>
      <c r="H45" s="145"/>
      <c r="I45" s="145"/>
      <c r="J45" s="145"/>
      <c r="K45" s="102">
        <f t="shared" si="1"/>
        <v>0</v>
      </c>
      <c r="L45" s="102">
        <f t="shared" si="2"/>
        <v>0</v>
      </c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02">
        <f t="shared" si="3"/>
        <v>0</v>
      </c>
      <c r="AB45" s="102">
        <f t="shared" si="4"/>
        <v>0</v>
      </c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02">
        <f t="shared" si="5"/>
        <v>0</v>
      </c>
      <c r="AR45" s="102">
        <f t="shared" si="6"/>
        <v>0</v>
      </c>
      <c r="AS45" s="145"/>
      <c r="AT45" s="145"/>
      <c r="AU45" s="145"/>
      <c r="AV45" s="145"/>
      <c r="AW45" s="145"/>
      <c r="AX45" s="145"/>
    </row>
    <row r="46" spans="1:50" ht="30" x14ac:dyDescent="0.25">
      <c r="A46" s="43">
        <f t="shared" si="12"/>
        <v>20</v>
      </c>
      <c r="B46" s="184" t="s">
        <v>212</v>
      </c>
      <c r="C46" s="133"/>
      <c r="D46" s="145"/>
      <c r="E46" s="145"/>
      <c r="F46" s="145"/>
      <c r="G46" s="145"/>
      <c r="H46" s="145"/>
      <c r="I46" s="145"/>
      <c r="J46" s="145"/>
      <c r="K46" s="102">
        <f t="shared" si="1"/>
        <v>0</v>
      </c>
      <c r="L46" s="102">
        <f t="shared" si="2"/>
        <v>0</v>
      </c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02">
        <f t="shared" si="3"/>
        <v>0</v>
      </c>
      <c r="AB46" s="102">
        <f t="shared" si="4"/>
        <v>0</v>
      </c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02">
        <f t="shared" si="5"/>
        <v>0</v>
      </c>
      <c r="AR46" s="102">
        <f t="shared" si="6"/>
        <v>0</v>
      </c>
      <c r="AS46" s="145"/>
      <c r="AT46" s="145"/>
      <c r="AU46" s="145"/>
      <c r="AV46" s="145"/>
      <c r="AW46" s="145"/>
      <c r="AX46" s="145"/>
    </row>
    <row r="47" spans="1:50" ht="30" x14ac:dyDescent="0.25">
      <c r="A47" s="43">
        <f t="shared" si="12"/>
        <v>21</v>
      </c>
      <c r="B47" s="184" t="s">
        <v>213</v>
      </c>
      <c r="C47" s="133"/>
      <c r="D47" s="145"/>
      <c r="E47" s="145"/>
      <c r="F47" s="145"/>
      <c r="G47" s="145"/>
      <c r="H47" s="145"/>
      <c r="I47" s="145"/>
      <c r="J47" s="145"/>
      <c r="K47" s="102">
        <f t="shared" si="1"/>
        <v>0</v>
      </c>
      <c r="L47" s="102">
        <f t="shared" si="2"/>
        <v>0</v>
      </c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02">
        <f t="shared" si="3"/>
        <v>0</v>
      </c>
      <c r="AB47" s="102">
        <f t="shared" si="4"/>
        <v>0</v>
      </c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02">
        <f t="shared" si="5"/>
        <v>0</v>
      </c>
      <c r="AR47" s="102">
        <f t="shared" si="6"/>
        <v>0</v>
      </c>
      <c r="AS47" s="145"/>
      <c r="AT47" s="145"/>
      <c r="AU47" s="145"/>
      <c r="AV47" s="145"/>
      <c r="AW47" s="145"/>
      <c r="AX47" s="145"/>
    </row>
    <row r="48" spans="1:50" x14ac:dyDescent="0.25">
      <c r="A48" s="43">
        <f t="shared" si="12"/>
        <v>22</v>
      </c>
      <c r="B48" s="185" t="s">
        <v>214</v>
      </c>
      <c r="C48" s="133"/>
      <c r="D48" s="145"/>
      <c r="E48" s="145"/>
      <c r="F48" s="145"/>
      <c r="G48" s="145"/>
      <c r="H48" s="145"/>
      <c r="I48" s="145"/>
      <c r="J48" s="145"/>
      <c r="K48" s="102">
        <f t="shared" si="1"/>
        <v>0</v>
      </c>
      <c r="L48" s="102">
        <f t="shared" si="2"/>
        <v>0</v>
      </c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02">
        <f t="shared" si="3"/>
        <v>0</v>
      </c>
      <c r="AB48" s="102">
        <f t="shared" si="4"/>
        <v>0</v>
      </c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02">
        <f t="shared" si="5"/>
        <v>0</v>
      </c>
      <c r="AR48" s="102">
        <f t="shared" si="6"/>
        <v>0</v>
      </c>
      <c r="AS48" s="145"/>
      <c r="AT48" s="145"/>
      <c r="AU48" s="145"/>
      <c r="AV48" s="145"/>
      <c r="AW48" s="145"/>
      <c r="AX48" s="145"/>
    </row>
    <row r="49" spans="1:50" x14ac:dyDescent="0.25">
      <c r="A49" s="43">
        <f t="shared" si="12"/>
        <v>23</v>
      </c>
      <c r="B49" s="185" t="s">
        <v>215</v>
      </c>
      <c r="C49" s="133"/>
      <c r="D49" s="145"/>
      <c r="E49" s="145"/>
      <c r="F49" s="145"/>
      <c r="G49" s="145"/>
      <c r="H49" s="145"/>
      <c r="I49" s="145"/>
      <c r="J49" s="145"/>
      <c r="K49" s="102">
        <f t="shared" si="1"/>
        <v>0</v>
      </c>
      <c r="L49" s="102">
        <f t="shared" si="2"/>
        <v>0</v>
      </c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02">
        <f t="shared" si="3"/>
        <v>0</v>
      </c>
      <c r="AB49" s="102">
        <f t="shared" si="4"/>
        <v>0</v>
      </c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02">
        <f t="shared" si="5"/>
        <v>0</v>
      </c>
      <c r="AR49" s="102">
        <f t="shared" si="6"/>
        <v>0</v>
      </c>
      <c r="AS49" s="145"/>
      <c r="AT49" s="145"/>
      <c r="AU49" s="145"/>
      <c r="AV49" s="145"/>
      <c r="AW49" s="145"/>
      <c r="AX49" s="145"/>
    </row>
    <row r="50" spans="1:50" x14ac:dyDescent="0.25">
      <c r="A50" s="43">
        <f t="shared" si="12"/>
        <v>24</v>
      </c>
      <c r="B50" s="185" t="s">
        <v>216</v>
      </c>
      <c r="C50" s="133"/>
      <c r="D50" s="145"/>
      <c r="E50" s="145"/>
      <c r="F50" s="145"/>
      <c r="G50" s="145"/>
      <c r="H50" s="145"/>
      <c r="I50" s="145"/>
      <c r="J50" s="145"/>
      <c r="K50" s="102">
        <f t="shared" si="1"/>
        <v>0</v>
      </c>
      <c r="L50" s="102">
        <f t="shared" si="2"/>
        <v>0</v>
      </c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02">
        <f t="shared" si="3"/>
        <v>0</v>
      </c>
      <c r="AB50" s="102">
        <f t="shared" si="4"/>
        <v>0</v>
      </c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02">
        <f t="shared" si="5"/>
        <v>0</v>
      </c>
      <c r="AR50" s="102">
        <f t="shared" si="6"/>
        <v>0</v>
      </c>
      <c r="AS50" s="145"/>
      <c r="AT50" s="145"/>
      <c r="AU50" s="145"/>
      <c r="AV50" s="145"/>
      <c r="AW50" s="145"/>
      <c r="AX50" s="145"/>
    </row>
    <row r="51" spans="1:50" x14ac:dyDescent="0.25">
      <c r="A51" s="43">
        <f t="shared" si="12"/>
        <v>25</v>
      </c>
      <c r="B51" s="185" t="s">
        <v>217</v>
      </c>
      <c r="C51" s="47"/>
      <c r="D51" s="47">
        <v>4</v>
      </c>
      <c r="E51" s="47"/>
      <c r="F51" s="47"/>
      <c r="G51" s="47"/>
      <c r="H51" s="47">
        <v>15</v>
      </c>
      <c r="I51" s="47"/>
      <c r="J51" s="47"/>
      <c r="K51" s="102"/>
      <c r="L51" s="102">
        <v>5</v>
      </c>
      <c r="M51" s="47"/>
      <c r="N51" s="47">
        <v>5</v>
      </c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102"/>
      <c r="AB51" s="102">
        <v>8</v>
      </c>
      <c r="AC51" s="47"/>
      <c r="AD51" s="47"/>
      <c r="AE51" s="47"/>
      <c r="AF51" s="47"/>
      <c r="AG51" s="47"/>
      <c r="AH51" s="47"/>
      <c r="AI51" s="47"/>
      <c r="AJ51" s="47">
        <v>8</v>
      </c>
      <c r="AK51" s="47"/>
      <c r="AL51" s="47"/>
      <c r="AM51" s="47"/>
      <c r="AN51" s="47"/>
      <c r="AO51" s="47"/>
      <c r="AP51" s="47"/>
      <c r="AQ51" s="102"/>
      <c r="AR51" s="102">
        <v>2</v>
      </c>
      <c r="AS51" s="47"/>
      <c r="AT51" s="47">
        <v>2</v>
      </c>
      <c r="AU51" s="47"/>
      <c r="AV51" s="47"/>
      <c r="AW51" s="47"/>
      <c r="AX51" s="145"/>
    </row>
    <row r="52" spans="1:50" x14ac:dyDescent="0.25">
      <c r="A52" s="43">
        <f t="shared" si="12"/>
        <v>26</v>
      </c>
      <c r="B52" s="185" t="s">
        <v>218</v>
      </c>
      <c r="C52" s="133"/>
      <c r="D52" s="145"/>
      <c r="E52" s="145"/>
      <c r="F52" s="145"/>
      <c r="G52" s="145"/>
      <c r="H52" s="145"/>
      <c r="I52" s="145"/>
      <c r="J52" s="145"/>
      <c r="K52" s="102">
        <f t="shared" si="1"/>
        <v>0</v>
      </c>
      <c r="L52" s="102">
        <f t="shared" si="2"/>
        <v>0</v>
      </c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02">
        <f t="shared" si="3"/>
        <v>0</v>
      </c>
      <c r="AB52" s="102">
        <f t="shared" si="4"/>
        <v>0</v>
      </c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02">
        <f t="shared" si="5"/>
        <v>0</v>
      </c>
      <c r="AR52" s="102">
        <f t="shared" si="6"/>
        <v>0</v>
      </c>
      <c r="AS52" s="145"/>
      <c r="AT52" s="145"/>
      <c r="AU52" s="145"/>
      <c r="AV52" s="145"/>
      <c r="AW52" s="145"/>
      <c r="AX52" s="145"/>
    </row>
    <row r="53" spans="1:50" ht="30" x14ac:dyDescent="0.25">
      <c r="A53" s="43">
        <f t="shared" si="12"/>
        <v>27</v>
      </c>
      <c r="B53" s="184" t="s">
        <v>219</v>
      </c>
      <c r="C53" s="133"/>
      <c r="D53" s="145"/>
      <c r="E53" s="145"/>
      <c r="F53" s="145"/>
      <c r="G53" s="145"/>
      <c r="H53" s="145"/>
      <c r="I53" s="145"/>
      <c r="J53" s="145"/>
      <c r="K53" s="102">
        <f t="shared" si="1"/>
        <v>0</v>
      </c>
      <c r="L53" s="102">
        <f t="shared" si="2"/>
        <v>0</v>
      </c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02">
        <f t="shared" si="3"/>
        <v>0</v>
      </c>
      <c r="AB53" s="102">
        <f t="shared" si="4"/>
        <v>0</v>
      </c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02">
        <f t="shared" si="5"/>
        <v>0</v>
      </c>
      <c r="AR53" s="102">
        <f t="shared" si="6"/>
        <v>0</v>
      </c>
      <c r="AS53" s="145"/>
      <c r="AT53" s="145"/>
      <c r="AU53" s="145"/>
      <c r="AV53" s="145"/>
      <c r="AW53" s="145"/>
      <c r="AX53" s="145"/>
    </row>
    <row r="54" spans="1:50" x14ac:dyDescent="0.25">
      <c r="A54" s="43">
        <f t="shared" si="12"/>
        <v>28</v>
      </c>
      <c r="B54" s="185" t="s">
        <v>220</v>
      </c>
      <c r="C54" s="133"/>
      <c r="D54" s="145"/>
      <c r="E54" s="145"/>
      <c r="F54" s="145"/>
      <c r="G54" s="145"/>
      <c r="H54" s="145"/>
      <c r="I54" s="145"/>
      <c r="J54" s="145"/>
      <c r="K54" s="102">
        <f t="shared" si="1"/>
        <v>0</v>
      </c>
      <c r="L54" s="102">
        <f t="shared" si="2"/>
        <v>0</v>
      </c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02">
        <f t="shared" si="3"/>
        <v>0</v>
      </c>
      <c r="AB54" s="102">
        <f t="shared" si="4"/>
        <v>0</v>
      </c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02">
        <f t="shared" si="5"/>
        <v>0</v>
      </c>
      <c r="AR54" s="102">
        <f t="shared" si="6"/>
        <v>0</v>
      </c>
      <c r="AS54" s="145"/>
      <c r="AT54" s="145"/>
      <c r="AU54" s="145"/>
      <c r="AV54" s="145"/>
      <c r="AW54" s="145"/>
      <c r="AX54" s="145"/>
    </row>
    <row r="55" spans="1:50" ht="30" x14ac:dyDescent="0.25">
      <c r="A55" s="43">
        <f t="shared" si="12"/>
        <v>29</v>
      </c>
      <c r="B55" s="184" t="s">
        <v>221</v>
      </c>
      <c r="C55" s="133"/>
      <c r="D55" s="145"/>
      <c r="E55" s="145"/>
      <c r="F55" s="145"/>
      <c r="G55" s="145"/>
      <c r="H55" s="145"/>
      <c r="I55" s="145"/>
      <c r="J55" s="145"/>
      <c r="K55" s="102">
        <f t="shared" si="1"/>
        <v>0</v>
      </c>
      <c r="L55" s="102">
        <f t="shared" si="2"/>
        <v>0</v>
      </c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02">
        <f t="shared" si="3"/>
        <v>0</v>
      </c>
      <c r="AB55" s="102">
        <f t="shared" si="4"/>
        <v>0</v>
      </c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02">
        <f t="shared" si="5"/>
        <v>0</v>
      </c>
      <c r="AR55" s="102">
        <f t="shared" si="6"/>
        <v>0</v>
      </c>
      <c r="AS55" s="145"/>
      <c r="AT55" s="145"/>
      <c r="AU55" s="145"/>
      <c r="AV55" s="145"/>
      <c r="AW55" s="145"/>
      <c r="AX55" s="145"/>
    </row>
    <row r="56" spans="1:50" ht="30" x14ac:dyDescent="0.25">
      <c r="A56" s="43">
        <f t="shared" si="12"/>
        <v>30</v>
      </c>
      <c r="B56" s="184" t="s">
        <v>222</v>
      </c>
      <c r="C56" s="133"/>
      <c r="D56" s="145"/>
      <c r="E56" s="145"/>
      <c r="F56" s="145"/>
      <c r="G56" s="145"/>
      <c r="H56" s="145"/>
      <c r="I56" s="145"/>
      <c r="J56" s="145"/>
      <c r="K56" s="102">
        <f t="shared" si="1"/>
        <v>0</v>
      </c>
      <c r="L56" s="102">
        <f t="shared" si="2"/>
        <v>0</v>
      </c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02">
        <f t="shared" si="3"/>
        <v>0</v>
      </c>
      <c r="AB56" s="102">
        <f t="shared" si="4"/>
        <v>0</v>
      </c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02">
        <f t="shared" si="5"/>
        <v>0</v>
      </c>
      <c r="AR56" s="102">
        <f t="shared" si="6"/>
        <v>0</v>
      </c>
      <c r="AS56" s="145"/>
      <c r="AT56" s="145"/>
      <c r="AU56" s="145"/>
      <c r="AV56" s="145"/>
      <c r="AW56" s="145"/>
      <c r="AX56" s="145"/>
    </row>
    <row r="57" spans="1:50" ht="30" x14ac:dyDescent="0.25">
      <c r="A57" s="43">
        <f t="shared" si="12"/>
        <v>31</v>
      </c>
      <c r="B57" s="184" t="s">
        <v>223</v>
      </c>
      <c r="C57" s="133"/>
      <c r="D57" s="145"/>
      <c r="E57" s="145"/>
      <c r="F57" s="145"/>
      <c r="G57" s="145"/>
      <c r="H57" s="145"/>
      <c r="I57" s="145"/>
      <c r="J57" s="145"/>
      <c r="K57" s="102">
        <f t="shared" si="1"/>
        <v>0</v>
      </c>
      <c r="L57" s="102">
        <f t="shared" si="2"/>
        <v>0</v>
      </c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02">
        <f t="shared" si="3"/>
        <v>0</v>
      </c>
      <c r="AB57" s="102">
        <f t="shared" si="4"/>
        <v>0</v>
      </c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02">
        <f t="shared" si="5"/>
        <v>0</v>
      </c>
      <c r="AR57" s="102">
        <f t="shared" si="6"/>
        <v>0</v>
      </c>
      <c r="AS57" s="145"/>
      <c r="AT57" s="145"/>
      <c r="AU57" s="145"/>
      <c r="AV57" s="145"/>
      <c r="AW57" s="145"/>
      <c r="AX57" s="145"/>
    </row>
    <row r="58" spans="1:50" ht="45" x14ac:dyDescent="0.25">
      <c r="A58" s="43">
        <f t="shared" si="12"/>
        <v>32</v>
      </c>
      <c r="B58" s="184" t="s">
        <v>224</v>
      </c>
      <c r="C58" s="133"/>
      <c r="D58" s="145"/>
      <c r="E58" s="145"/>
      <c r="F58" s="145"/>
      <c r="G58" s="145"/>
      <c r="H58" s="145"/>
      <c r="I58" s="145"/>
      <c r="J58" s="145"/>
      <c r="K58" s="102">
        <f t="shared" si="1"/>
        <v>0</v>
      </c>
      <c r="L58" s="102">
        <f t="shared" si="2"/>
        <v>0</v>
      </c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02">
        <f t="shared" si="3"/>
        <v>0</v>
      </c>
      <c r="AB58" s="102">
        <f t="shared" si="4"/>
        <v>0</v>
      </c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02">
        <f t="shared" si="5"/>
        <v>0</v>
      </c>
      <c r="AR58" s="102">
        <f t="shared" si="6"/>
        <v>0</v>
      </c>
      <c r="AS58" s="145"/>
      <c r="AT58" s="145"/>
      <c r="AU58" s="145"/>
      <c r="AV58" s="145"/>
      <c r="AW58" s="145"/>
      <c r="AX58" s="145"/>
    </row>
    <row r="59" spans="1:50" ht="30" x14ac:dyDescent="0.25">
      <c r="A59" s="190">
        <v>33</v>
      </c>
      <c r="B59" s="170" t="s">
        <v>271</v>
      </c>
      <c r="C59" s="133"/>
      <c r="D59" s="145"/>
      <c r="E59" s="145"/>
      <c r="F59" s="145"/>
      <c r="G59" s="145"/>
      <c r="H59" s="145"/>
      <c r="I59" s="145"/>
      <c r="J59" s="145"/>
      <c r="K59" s="102">
        <f t="shared" si="1"/>
        <v>0</v>
      </c>
      <c r="L59" s="102">
        <f t="shared" si="2"/>
        <v>0</v>
      </c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02">
        <f t="shared" si="3"/>
        <v>0</v>
      </c>
      <c r="AB59" s="102">
        <f t="shared" si="4"/>
        <v>0</v>
      </c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02">
        <f t="shared" si="5"/>
        <v>0</v>
      </c>
      <c r="AR59" s="102">
        <f t="shared" si="6"/>
        <v>0</v>
      </c>
      <c r="AS59" s="145"/>
      <c r="AT59" s="145"/>
      <c r="AU59" s="145"/>
      <c r="AV59" s="145"/>
      <c r="AW59" s="145"/>
      <c r="AX59" s="145"/>
    </row>
    <row r="60" spans="1:50" x14ac:dyDescent="0.25">
      <c r="A60" s="190">
        <v>34</v>
      </c>
      <c r="B60" s="170" t="s">
        <v>298</v>
      </c>
      <c r="C60" s="133"/>
      <c r="D60" s="145"/>
      <c r="E60" s="145"/>
      <c r="F60" s="145"/>
      <c r="G60" s="145"/>
      <c r="H60" s="145"/>
      <c r="I60" s="145"/>
      <c r="J60" s="145"/>
      <c r="K60" s="102">
        <f t="shared" si="1"/>
        <v>0</v>
      </c>
      <c r="L60" s="102">
        <f t="shared" si="2"/>
        <v>0</v>
      </c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02">
        <f t="shared" si="3"/>
        <v>0</v>
      </c>
      <c r="AB60" s="102">
        <f t="shared" si="4"/>
        <v>0</v>
      </c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02">
        <f t="shared" si="5"/>
        <v>0</v>
      </c>
      <c r="AR60" s="102">
        <f t="shared" si="6"/>
        <v>0</v>
      </c>
      <c r="AS60" s="145"/>
      <c r="AT60" s="145"/>
      <c r="AU60" s="145"/>
      <c r="AV60" s="145"/>
      <c r="AW60" s="145"/>
      <c r="AX60" s="145"/>
    </row>
    <row r="61" spans="1:50" x14ac:dyDescent="0.25">
      <c r="A61" s="17"/>
      <c r="B61" s="134" t="s">
        <v>225</v>
      </c>
      <c r="C61" s="179">
        <f t="shared" ref="C61:I61" si="13">SUM(C27:C60)</f>
        <v>577</v>
      </c>
      <c r="D61" s="179">
        <f t="shared" si="13"/>
        <v>829</v>
      </c>
      <c r="E61" s="179">
        <f t="shared" si="13"/>
        <v>11</v>
      </c>
      <c r="F61" s="179">
        <f t="shared" si="13"/>
        <v>34</v>
      </c>
      <c r="G61" s="179">
        <f t="shared" si="13"/>
        <v>1236</v>
      </c>
      <c r="H61" s="179">
        <f t="shared" si="13"/>
        <v>2008</v>
      </c>
      <c r="I61" s="179">
        <f t="shared" si="13"/>
        <v>136</v>
      </c>
      <c r="J61" s="179">
        <f>SUM(J27:J60)</f>
        <v>198</v>
      </c>
      <c r="K61" s="102">
        <f t="shared" si="1"/>
        <v>609</v>
      </c>
      <c r="L61" s="102">
        <f t="shared" si="2"/>
        <v>1431</v>
      </c>
      <c r="M61" s="179">
        <f t="shared" ref="M61:Y61" si="14">SUM(M27:M60)</f>
        <v>21</v>
      </c>
      <c r="N61" s="179">
        <f t="shared" si="14"/>
        <v>24</v>
      </c>
      <c r="O61" s="179">
        <f t="shared" si="14"/>
        <v>67</v>
      </c>
      <c r="P61" s="179">
        <f t="shared" si="14"/>
        <v>269</v>
      </c>
      <c r="Q61" s="179">
        <f t="shared" si="14"/>
        <v>91</v>
      </c>
      <c r="R61" s="179">
        <f t="shared" si="14"/>
        <v>475</v>
      </c>
      <c r="S61" s="179">
        <f t="shared" si="14"/>
        <v>430</v>
      </c>
      <c r="T61" s="179">
        <f t="shared" si="14"/>
        <v>663</v>
      </c>
      <c r="U61" s="179">
        <f t="shared" si="14"/>
        <v>0</v>
      </c>
      <c r="V61" s="179">
        <f t="shared" si="14"/>
        <v>0</v>
      </c>
      <c r="W61" s="179">
        <f t="shared" si="14"/>
        <v>0</v>
      </c>
      <c r="X61" s="179">
        <f t="shared" si="14"/>
        <v>0</v>
      </c>
      <c r="Y61" s="179">
        <f t="shared" si="14"/>
        <v>18</v>
      </c>
      <c r="Z61" s="179">
        <f>SUM(Z27:Z60)</f>
        <v>53</v>
      </c>
      <c r="AA61" s="102">
        <f t="shared" si="3"/>
        <v>1191</v>
      </c>
      <c r="AB61" s="102">
        <f t="shared" si="4"/>
        <v>1648</v>
      </c>
      <c r="AC61" s="125">
        <f>SUM(AC27:AC60)</f>
        <v>18</v>
      </c>
      <c r="AD61" s="179">
        <f t="shared" ref="AD61:AP61" si="15">SUM(AD27:AD60)</f>
        <v>16</v>
      </c>
      <c r="AE61" s="179">
        <f t="shared" si="15"/>
        <v>200</v>
      </c>
      <c r="AF61" s="179">
        <f t="shared" si="15"/>
        <v>254</v>
      </c>
      <c r="AG61" s="179">
        <f t="shared" si="15"/>
        <v>353</v>
      </c>
      <c r="AH61" s="179">
        <f t="shared" si="15"/>
        <v>600</v>
      </c>
      <c r="AI61" s="179">
        <f t="shared" si="15"/>
        <v>620</v>
      </c>
      <c r="AJ61" s="179">
        <f t="shared" si="15"/>
        <v>778</v>
      </c>
      <c r="AK61" s="179">
        <f t="shared" si="15"/>
        <v>0</v>
      </c>
      <c r="AL61" s="179">
        <f t="shared" si="15"/>
        <v>0</v>
      </c>
      <c r="AM61" s="179">
        <f t="shared" si="15"/>
        <v>0</v>
      </c>
      <c r="AN61" s="179">
        <f t="shared" si="15"/>
        <v>0</v>
      </c>
      <c r="AO61" s="179">
        <f t="shared" si="15"/>
        <v>0</v>
      </c>
      <c r="AP61" s="179">
        <f t="shared" si="15"/>
        <v>0</v>
      </c>
      <c r="AQ61" s="102">
        <f t="shared" si="5"/>
        <v>185</v>
      </c>
      <c r="AR61" s="102">
        <f t="shared" si="6"/>
        <v>365</v>
      </c>
      <c r="AS61" s="125">
        <f>SUM(AS27:AS60)</f>
        <v>113</v>
      </c>
      <c r="AT61" s="179">
        <f t="shared" ref="AT61:AX61" si="16">SUM(AT27:AT60)</f>
        <v>244</v>
      </c>
      <c r="AU61" s="179">
        <f t="shared" si="16"/>
        <v>59</v>
      </c>
      <c r="AV61" s="179">
        <f t="shared" si="16"/>
        <v>99</v>
      </c>
      <c r="AW61" s="179">
        <f t="shared" si="16"/>
        <v>13</v>
      </c>
      <c r="AX61" s="179">
        <f t="shared" si="16"/>
        <v>22</v>
      </c>
    </row>
    <row r="62" spans="1:50" x14ac:dyDescent="0.25">
      <c r="A62" s="17"/>
      <c r="B62" s="135" t="s">
        <v>226</v>
      </c>
      <c r="C62" s="153">
        <f>C61+C26</f>
        <v>4222</v>
      </c>
      <c r="D62" s="153">
        <f t="shared" ref="D62:J62" si="17">D61+D26</f>
        <v>6368</v>
      </c>
      <c r="E62" s="153">
        <f t="shared" si="17"/>
        <v>1422</v>
      </c>
      <c r="F62" s="153">
        <f t="shared" si="17"/>
        <v>1689</v>
      </c>
      <c r="G62" s="153">
        <f t="shared" si="17"/>
        <v>12136</v>
      </c>
      <c r="H62" s="153">
        <f t="shared" si="17"/>
        <v>18316</v>
      </c>
      <c r="I62" s="153">
        <f t="shared" si="17"/>
        <v>1218</v>
      </c>
      <c r="J62" s="153">
        <f t="shared" si="17"/>
        <v>1636</v>
      </c>
      <c r="K62" s="151">
        <f t="shared" si="1"/>
        <v>7439</v>
      </c>
      <c r="L62" s="151">
        <f t="shared" si="2"/>
        <v>11668</v>
      </c>
      <c r="M62" s="153">
        <f>M61+M26</f>
        <v>99</v>
      </c>
      <c r="N62" s="153">
        <f t="shared" ref="N62:Z62" si="18">N61+N26</f>
        <v>156</v>
      </c>
      <c r="O62" s="153">
        <f t="shared" si="18"/>
        <v>1645</v>
      </c>
      <c r="P62" s="153">
        <f t="shared" si="18"/>
        <v>2392</v>
      </c>
      <c r="Q62" s="153">
        <f t="shared" si="18"/>
        <v>1632</v>
      </c>
      <c r="R62" s="153">
        <f t="shared" si="18"/>
        <v>2456</v>
      </c>
      <c r="S62" s="153">
        <f t="shared" si="18"/>
        <v>3440</v>
      </c>
      <c r="T62" s="153">
        <f t="shared" si="18"/>
        <v>5471</v>
      </c>
      <c r="U62" s="153">
        <f t="shared" si="18"/>
        <v>380</v>
      </c>
      <c r="V62" s="153">
        <f t="shared" si="18"/>
        <v>769</v>
      </c>
      <c r="W62" s="153">
        <f t="shared" si="18"/>
        <v>243</v>
      </c>
      <c r="X62" s="153">
        <f t="shared" si="18"/>
        <v>424</v>
      </c>
      <c r="Y62" s="153">
        <f t="shared" si="18"/>
        <v>1075</v>
      </c>
      <c r="Z62" s="153">
        <f t="shared" si="18"/>
        <v>1960</v>
      </c>
      <c r="AA62" s="151">
        <f t="shared" si="3"/>
        <v>5745</v>
      </c>
      <c r="AB62" s="151">
        <f t="shared" si="4"/>
        <v>8054</v>
      </c>
      <c r="AC62" s="153">
        <f>AC61+AC26</f>
        <v>86</v>
      </c>
      <c r="AD62" s="153">
        <f t="shared" ref="AD62:AP62" si="19">AD61+AD26</f>
        <v>260</v>
      </c>
      <c r="AE62" s="153">
        <f t="shared" si="19"/>
        <v>280</v>
      </c>
      <c r="AF62" s="153">
        <f t="shared" si="19"/>
        <v>385</v>
      </c>
      <c r="AG62" s="153">
        <f t="shared" si="19"/>
        <v>1915</v>
      </c>
      <c r="AH62" s="153">
        <f t="shared" si="19"/>
        <v>2663</v>
      </c>
      <c r="AI62" s="153">
        <f t="shared" si="19"/>
        <v>3188</v>
      </c>
      <c r="AJ62" s="153">
        <f t="shared" si="19"/>
        <v>4537</v>
      </c>
      <c r="AK62" s="153">
        <f t="shared" si="19"/>
        <v>77</v>
      </c>
      <c r="AL62" s="153">
        <f t="shared" si="19"/>
        <v>107</v>
      </c>
      <c r="AM62" s="153">
        <f t="shared" si="19"/>
        <v>181</v>
      </c>
      <c r="AN62" s="153">
        <f t="shared" si="19"/>
        <v>98</v>
      </c>
      <c r="AO62" s="153">
        <f t="shared" si="19"/>
        <v>18</v>
      </c>
      <c r="AP62" s="153">
        <f t="shared" si="19"/>
        <v>4</v>
      </c>
      <c r="AQ62" s="151">
        <f t="shared" si="5"/>
        <v>1603</v>
      </c>
      <c r="AR62" s="151">
        <f t="shared" si="6"/>
        <v>2684</v>
      </c>
      <c r="AS62" s="153">
        <f>AS61+AS26</f>
        <v>1041</v>
      </c>
      <c r="AT62" s="153">
        <f t="shared" ref="AT62:AX62" si="20">AT61+AT26</f>
        <v>1804</v>
      </c>
      <c r="AU62" s="153">
        <f t="shared" si="20"/>
        <v>376</v>
      </c>
      <c r="AV62" s="153">
        <f t="shared" si="20"/>
        <v>581</v>
      </c>
      <c r="AW62" s="153">
        <f t="shared" si="20"/>
        <v>186</v>
      </c>
      <c r="AX62" s="153">
        <f t="shared" si="20"/>
        <v>299</v>
      </c>
    </row>
  </sheetData>
  <mergeCells count="42">
    <mergeCell ref="AS8:AV9"/>
    <mergeCell ref="AC1:AG1"/>
    <mergeCell ref="AC9:AD10"/>
    <mergeCell ref="AE9:AF10"/>
    <mergeCell ref="AG9:AH10"/>
    <mergeCell ref="AI9:AJ10"/>
    <mergeCell ref="AA6:AP6"/>
    <mergeCell ref="AC7:AP8"/>
    <mergeCell ref="AO10:AP10"/>
    <mergeCell ref="AU10:AV10"/>
    <mergeCell ref="AS10:AT10"/>
    <mergeCell ref="AQ6:AX6"/>
    <mergeCell ref="AQ7:AR10"/>
    <mergeCell ref="AS7:AX7"/>
    <mergeCell ref="AW8:AX10"/>
    <mergeCell ref="AM9:AP9"/>
    <mergeCell ref="AM10:AN10"/>
    <mergeCell ref="AH1:AL1"/>
    <mergeCell ref="E4:Z4"/>
    <mergeCell ref="D2:AC2"/>
    <mergeCell ref="C6:D9"/>
    <mergeCell ref="E6:F9"/>
    <mergeCell ref="G6:H9"/>
    <mergeCell ref="AK9:AL10"/>
    <mergeCell ref="G10:H10"/>
    <mergeCell ref="U10:V10"/>
    <mergeCell ref="W10:X10"/>
    <mergeCell ref="M9:N10"/>
    <mergeCell ref="O9:P10"/>
    <mergeCell ref="K7:L10"/>
    <mergeCell ref="AA7:AB10"/>
    <mergeCell ref="A6:A11"/>
    <mergeCell ref="B6:B11"/>
    <mergeCell ref="I6:J10"/>
    <mergeCell ref="Y6:Z10"/>
    <mergeCell ref="C10:D10"/>
    <mergeCell ref="E10:F10"/>
    <mergeCell ref="S9:T10"/>
    <mergeCell ref="U9:X9"/>
    <mergeCell ref="K6:X6"/>
    <mergeCell ref="M7:X8"/>
    <mergeCell ref="Q9:R10"/>
  </mergeCells>
  <pageMargins left="0" right="0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8" tint="0.59999389629810485"/>
  </sheetPr>
  <dimension ref="A1:AU62"/>
  <sheetViews>
    <sheetView topLeftCell="A2" zoomScale="80" zoomScaleNormal="80" workbookViewId="0">
      <pane xSplit="1" ySplit="11" topLeftCell="L13" activePane="bottomRight" state="frozen"/>
      <selection activeCell="A2" sqref="A2"/>
      <selection pane="topRight" activeCell="B2" sqref="B2"/>
      <selection pane="bottomLeft" activeCell="A13" sqref="A13"/>
      <selection pane="bottomRight" activeCell="A19" sqref="A19:XFD19"/>
    </sheetView>
  </sheetViews>
  <sheetFormatPr defaultColWidth="9.140625" defaultRowHeight="15" x14ac:dyDescent="0.25"/>
  <cols>
    <col min="1" max="1" width="4.42578125" style="17" customWidth="1"/>
    <col min="2" max="2" width="51.85546875" style="22" customWidth="1"/>
    <col min="3" max="47" width="9.140625" style="38" customWidth="1"/>
    <col min="48" max="16384" width="9.140625" style="17"/>
  </cols>
  <sheetData>
    <row r="1" spans="1:47" hidden="1" x14ac:dyDescent="0.25"/>
    <row r="2" spans="1:47" x14ac:dyDescent="0.25">
      <c r="E2" s="351"/>
      <c r="F2" s="351"/>
    </row>
    <row r="3" spans="1:47" s="25" customFormat="1" ht="27.75" customHeight="1" x14ac:dyDescent="0.3">
      <c r="B3" s="259" t="s">
        <v>112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39"/>
      <c r="AC3" s="39"/>
      <c r="AD3" s="39"/>
      <c r="AE3" s="355" t="s">
        <v>159</v>
      </c>
      <c r="AF3" s="355"/>
      <c r="AG3" s="355"/>
      <c r="AH3" s="355"/>
      <c r="AI3" s="355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</row>
    <row r="6" spans="1:47" s="18" customFormat="1" ht="15" customHeight="1" x14ac:dyDescent="0.25">
      <c r="A6" s="371" t="s">
        <v>28</v>
      </c>
      <c r="B6" s="261" t="s">
        <v>40</v>
      </c>
      <c r="C6" s="352" t="s">
        <v>109</v>
      </c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4"/>
      <c r="AA6" s="356" t="s">
        <v>14</v>
      </c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8"/>
      <c r="AU6" s="38"/>
    </row>
    <row r="7" spans="1:47" s="18" customFormat="1" ht="15" customHeight="1" x14ac:dyDescent="0.25">
      <c r="A7" s="372"/>
      <c r="B7" s="263"/>
      <c r="C7" s="238" t="s">
        <v>108</v>
      </c>
      <c r="D7" s="238"/>
      <c r="E7" s="238"/>
      <c r="F7" s="238"/>
      <c r="G7" s="238"/>
      <c r="H7" s="238"/>
      <c r="I7" s="266" t="s">
        <v>55</v>
      </c>
      <c r="J7" s="264"/>
      <c r="K7" s="264"/>
      <c r="L7" s="264"/>
      <c r="M7" s="264"/>
      <c r="N7" s="264"/>
      <c r="O7" s="238" t="s">
        <v>146</v>
      </c>
      <c r="P7" s="238"/>
      <c r="Q7" s="238"/>
      <c r="R7" s="238"/>
      <c r="S7" s="238"/>
      <c r="T7" s="238"/>
      <c r="U7" s="238" t="s">
        <v>147</v>
      </c>
      <c r="V7" s="238"/>
      <c r="W7" s="238"/>
      <c r="X7" s="238"/>
      <c r="Y7" s="238"/>
      <c r="Z7" s="238"/>
      <c r="AA7" s="359" t="s">
        <v>99</v>
      </c>
      <c r="AB7" s="360"/>
      <c r="AC7" s="360"/>
      <c r="AD7" s="361"/>
      <c r="AE7" s="276" t="s">
        <v>41</v>
      </c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6"/>
      <c r="AT7" s="277"/>
      <c r="AU7" s="38"/>
    </row>
    <row r="8" spans="1:47" s="18" customFormat="1" ht="16.5" customHeight="1" x14ac:dyDescent="0.25">
      <c r="A8" s="372"/>
      <c r="B8" s="263"/>
      <c r="C8" s="260" t="s">
        <v>29</v>
      </c>
      <c r="D8" s="261"/>
      <c r="E8" s="264" t="s">
        <v>41</v>
      </c>
      <c r="F8" s="264"/>
      <c r="G8" s="264"/>
      <c r="H8" s="265"/>
      <c r="I8" s="260" t="s">
        <v>29</v>
      </c>
      <c r="J8" s="261"/>
      <c r="K8" s="264" t="s">
        <v>41</v>
      </c>
      <c r="L8" s="264"/>
      <c r="M8" s="264"/>
      <c r="N8" s="265"/>
      <c r="O8" s="260" t="s">
        <v>29</v>
      </c>
      <c r="P8" s="261"/>
      <c r="Q8" s="264" t="s">
        <v>41</v>
      </c>
      <c r="R8" s="264"/>
      <c r="S8" s="264"/>
      <c r="T8" s="265"/>
      <c r="U8" s="260" t="s">
        <v>29</v>
      </c>
      <c r="V8" s="261"/>
      <c r="W8" s="264" t="s">
        <v>41</v>
      </c>
      <c r="X8" s="264"/>
      <c r="Y8" s="264"/>
      <c r="Z8" s="265"/>
      <c r="AA8" s="362"/>
      <c r="AB8" s="363"/>
      <c r="AC8" s="363"/>
      <c r="AD8" s="364"/>
      <c r="AE8" s="356" t="s">
        <v>15</v>
      </c>
      <c r="AF8" s="357"/>
      <c r="AG8" s="357"/>
      <c r="AH8" s="358"/>
      <c r="AI8" s="356" t="s">
        <v>55</v>
      </c>
      <c r="AJ8" s="357"/>
      <c r="AK8" s="357"/>
      <c r="AL8" s="358"/>
      <c r="AM8" s="356" t="s">
        <v>110</v>
      </c>
      <c r="AN8" s="357"/>
      <c r="AO8" s="357"/>
      <c r="AP8" s="358"/>
      <c r="AQ8" s="356" t="s">
        <v>111</v>
      </c>
      <c r="AR8" s="357"/>
      <c r="AS8" s="357"/>
      <c r="AT8" s="358"/>
      <c r="AU8" s="38"/>
    </row>
    <row r="9" spans="1:47" s="18" customFormat="1" ht="30" customHeight="1" x14ac:dyDescent="0.25">
      <c r="A9" s="372"/>
      <c r="B9" s="263"/>
      <c r="C9" s="262"/>
      <c r="D9" s="263"/>
      <c r="E9" s="266" t="s">
        <v>107</v>
      </c>
      <c r="F9" s="265"/>
      <c r="G9" s="260" t="s">
        <v>0</v>
      </c>
      <c r="H9" s="261"/>
      <c r="I9" s="262"/>
      <c r="J9" s="263"/>
      <c r="K9" s="266" t="s">
        <v>107</v>
      </c>
      <c r="L9" s="265"/>
      <c r="M9" s="260" t="s">
        <v>0</v>
      </c>
      <c r="N9" s="261"/>
      <c r="O9" s="262"/>
      <c r="P9" s="263"/>
      <c r="Q9" s="266" t="s">
        <v>107</v>
      </c>
      <c r="R9" s="265"/>
      <c r="S9" s="260" t="s">
        <v>0</v>
      </c>
      <c r="T9" s="261"/>
      <c r="U9" s="262"/>
      <c r="V9" s="263"/>
      <c r="W9" s="266" t="s">
        <v>107</v>
      </c>
      <c r="X9" s="265"/>
      <c r="Y9" s="260" t="s">
        <v>0</v>
      </c>
      <c r="Z9" s="261"/>
      <c r="AA9" s="365">
        <v>2020</v>
      </c>
      <c r="AB9" s="366"/>
      <c r="AC9" s="365">
        <v>2021</v>
      </c>
      <c r="AD9" s="366"/>
      <c r="AE9" s="266">
        <v>2020</v>
      </c>
      <c r="AF9" s="265"/>
      <c r="AG9" s="266">
        <v>2021</v>
      </c>
      <c r="AH9" s="265"/>
      <c r="AI9" s="266">
        <v>2020</v>
      </c>
      <c r="AJ9" s="265"/>
      <c r="AK9" s="266">
        <v>2021</v>
      </c>
      <c r="AL9" s="265"/>
      <c r="AM9" s="266">
        <v>2020</v>
      </c>
      <c r="AN9" s="265"/>
      <c r="AO9" s="266">
        <v>2021</v>
      </c>
      <c r="AP9" s="265"/>
      <c r="AQ9" s="266">
        <v>2020</v>
      </c>
      <c r="AR9" s="265"/>
      <c r="AS9" s="266">
        <v>2021</v>
      </c>
      <c r="AT9" s="265"/>
      <c r="AU9" s="38"/>
    </row>
    <row r="10" spans="1:47" s="18" customFormat="1" ht="17.25" customHeight="1" x14ac:dyDescent="0.25">
      <c r="A10" s="372"/>
      <c r="B10" s="263"/>
      <c r="C10" s="367">
        <v>2020</v>
      </c>
      <c r="D10" s="367">
        <v>2021</v>
      </c>
      <c r="E10" s="367">
        <v>2020</v>
      </c>
      <c r="F10" s="367">
        <v>2021</v>
      </c>
      <c r="G10" s="367">
        <v>2020</v>
      </c>
      <c r="H10" s="367">
        <v>2021</v>
      </c>
      <c r="I10" s="367">
        <v>2020</v>
      </c>
      <c r="J10" s="367">
        <v>2021</v>
      </c>
      <c r="K10" s="367">
        <v>2020</v>
      </c>
      <c r="L10" s="367">
        <v>2021</v>
      </c>
      <c r="M10" s="367">
        <v>2020</v>
      </c>
      <c r="N10" s="367">
        <v>2021</v>
      </c>
      <c r="O10" s="367">
        <v>2020</v>
      </c>
      <c r="P10" s="367">
        <v>2021</v>
      </c>
      <c r="Q10" s="367">
        <v>2020</v>
      </c>
      <c r="R10" s="367">
        <v>2021</v>
      </c>
      <c r="S10" s="367">
        <v>2020</v>
      </c>
      <c r="T10" s="367">
        <v>2021</v>
      </c>
      <c r="U10" s="367">
        <v>2020</v>
      </c>
      <c r="V10" s="367">
        <v>2021</v>
      </c>
      <c r="W10" s="367">
        <v>2020</v>
      </c>
      <c r="X10" s="367">
        <v>2021</v>
      </c>
      <c r="Y10" s="367">
        <v>2020</v>
      </c>
      <c r="Z10" s="367">
        <v>2021</v>
      </c>
      <c r="AA10" s="369" t="s">
        <v>11</v>
      </c>
      <c r="AB10" s="369" t="s">
        <v>62</v>
      </c>
      <c r="AC10" s="369" t="s">
        <v>11</v>
      </c>
      <c r="AD10" s="369" t="s">
        <v>62</v>
      </c>
      <c r="AE10" s="238" t="s">
        <v>64</v>
      </c>
      <c r="AF10" s="238" t="s">
        <v>62</v>
      </c>
      <c r="AG10" s="238" t="s">
        <v>64</v>
      </c>
      <c r="AH10" s="238" t="s">
        <v>62</v>
      </c>
      <c r="AI10" s="238" t="s">
        <v>64</v>
      </c>
      <c r="AJ10" s="238" t="s">
        <v>62</v>
      </c>
      <c r="AK10" s="238" t="s">
        <v>64</v>
      </c>
      <c r="AL10" s="238" t="s">
        <v>62</v>
      </c>
      <c r="AM10" s="238" t="s">
        <v>64</v>
      </c>
      <c r="AN10" s="238" t="s">
        <v>62</v>
      </c>
      <c r="AO10" s="238" t="s">
        <v>64</v>
      </c>
      <c r="AP10" s="238" t="s">
        <v>62</v>
      </c>
      <c r="AQ10" s="238" t="s">
        <v>64</v>
      </c>
      <c r="AR10" s="238" t="s">
        <v>62</v>
      </c>
      <c r="AS10" s="238" t="s">
        <v>64</v>
      </c>
      <c r="AT10" s="238" t="s">
        <v>62</v>
      </c>
      <c r="AU10" s="38"/>
    </row>
    <row r="11" spans="1:47" s="11" customFormat="1" ht="11.25" customHeight="1" x14ac:dyDescent="0.2">
      <c r="A11" s="373"/>
      <c r="B11" s="374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70"/>
      <c r="AB11" s="370"/>
      <c r="AC11" s="370"/>
      <c r="AD11" s="370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40"/>
    </row>
    <row r="12" spans="1:47" s="11" customFormat="1" ht="11.25" x14ac:dyDescent="0.2">
      <c r="A12" s="6">
        <v>1</v>
      </c>
      <c r="B12" s="4">
        <f>A12+1</f>
        <v>2</v>
      </c>
      <c r="C12" s="4">
        <f t="shared" ref="C12:AT12" si="0">B12+1</f>
        <v>3</v>
      </c>
      <c r="D12" s="4">
        <f t="shared" si="0"/>
        <v>4</v>
      </c>
      <c r="E12" s="4">
        <f t="shared" si="0"/>
        <v>5</v>
      </c>
      <c r="F12" s="4">
        <f t="shared" si="0"/>
        <v>6</v>
      </c>
      <c r="G12" s="4">
        <f t="shared" si="0"/>
        <v>7</v>
      </c>
      <c r="H12" s="4">
        <f t="shared" si="0"/>
        <v>8</v>
      </c>
      <c r="I12" s="4">
        <f t="shared" si="0"/>
        <v>9</v>
      </c>
      <c r="J12" s="4">
        <f t="shared" si="0"/>
        <v>10</v>
      </c>
      <c r="K12" s="4">
        <f t="shared" si="0"/>
        <v>11</v>
      </c>
      <c r="L12" s="4">
        <f t="shared" si="0"/>
        <v>12</v>
      </c>
      <c r="M12" s="4">
        <f t="shared" si="0"/>
        <v>13</v>
      </c>
      <c r="N12" s="4">
        <f t="shared" si="0"/>
        <v>14</v>
      </c>
      <c r="O12" s="4">
        <f t="shared" si="0"/>
        <v>15</v>
      </c>
      <c r="P12" s="4">
        <f t="shared" si="0"/>
        <v>16</v>
      </c>
      <c r="Q12" s="4">
        <f t="shared" si="0"/>
        <v>17</v>
      </c>
      <c r="R12" s="4">
        <f t="shared" si="0"/>
        <v>18</v>
      </c>
      <c r="S12" s="4">
        <f t="shared" si="0"/>
        <v>19</v>
      </c>
      <c r="T12" s="4">
        <f t="shared" si="0"/>
        <v>20</v>
      </c>
      <c r="U12" s="4">
        <f t="shared" si="0"/>
        <v>21</v>
      </c>
      <c r="V12" s="4">
        <f t="shared" si="0"/>
        <v>22</v>
      </c>
      <c r="W12" s="4">
        <f t="shared" si="0"/>
        <v>23</v>
      </c>
      <c r="X12" s="4">
        <f t="shared" si="0"/>
        <v>24</v>
      </c>
      <c r="Y12" s="4">
        <f t="shared" si="0"/>
        <v>25</v>
      </c>
      <c r="Z12" s="4">
        <f t="shared" si="0"/>
        <v>26</v>
      </c>
      <c r="AA12" s="118">
        <f t="shared" si="0"/>
        <v>27</v>
      </c>
      <c r="AB12" s="118">
        <f t="shared" si="0"/>
        <v>28</v>
      </c>
      <c r="AC12" s="118">
        <f t="shared" si="0"/>
        <v>29</v>
      </c>
      <c r="AD12" s="118">
        <f t="shared" si="0"/>
        <v>30</v>
      </c>
      <c r="AE12" s="4">
        <f t="shared" si="0"/>
        <v>31</v>
      </c>
      <c r="AF12" s="4">
        <f t="shared" si="0"/>
        <v>32</v>
      </c>
      <c r="AG12" s="4">
        <f t="shared" si="0"/>
        <v>33</v>
      </c>
      <c r="AH12" s="4">
        <f t="shared" si="0"/>
        <v>34</v>
      </c>
      <c r="AI12" s="4">
        <f t="shared" si="0"/>
        <v>35</v>
      </c>
      <c r="AJ12" s="4">
        <f t="shared" si="0"/>
        <v>36</v>
      </c>
      <c r="AK12" s="4">
        <f t="shared" si="0"/>
        <v>37</v>
      </c>
      <c r="AL12" s="4">
        <f t="shared" si="0"/>
        <v>38</v>
      </c>
      <c r="AM12" s="4">
        <f t="shared" si="0"/>
        <v>39</v>
      </c>
      <c r="AN12" s="4">
        <f t="shared" si="0"/>
        <v>40</v>
      </c>
      <c r="AO12" s="4">
        <f t="shared" si="0"/>
        <v>41</v>
      </c>
      <c r="AP12" s="4">
        <f t="shared" si="0"/>
        <v>42</v>
      </c>
      <c r="AQ12" s="4">
        <f t="shared" si="0"/>
        <v>43</v>
      </c>
      <c r="AR12" s="4">
        <f t="shared" si="0"/>
        <v>44</v>
      </c>
      <c r="AS12" s="4">
        <f t="shared" si="0"/>
        <v>45</v>
      </c>
      <c r="AT12" s="4">
        <f t="shared" si="0"/>
        <v>46</v>
      </c>
      <c r="AU12" s="40"/>
    </row>
    <row r="13" spans="1:47" s="55" customFormat="1" ht="19.5" customHeight="1" x14ac:dyDescent="0.2">
      <c r="A13" s="51">
        <v>1</v>
      </c>
      <c r="B13" s="170" t="s">
        <v>179</v>
      </c>
      <c r="C13" s="124">
        <v>1</v>
      </c>
      <c r="D13" s="124">
        <v>1</v>
      </c>
      <c r="E13" s="124"/>
      <c r="F13" s="124"/>
      <c r="G13" s="124"/>
      <c r="H13" s="124"/>
      <c r="I13" s="124">
        <v>1</v>
      </c>
      <c r="J13" s="124">
        <v>1</v>
      </c>
      <c r="K13" s="124"/>
      <c r="L13" s="124"/>
      <c r="M13" s="124"/>
      <c r="N13" s="124"/>
      <c r="O13" s="124">
        <v>3</v>
      </c>
      <c r="P13" s="124">
        <v>3</v>
      </c>
      <c r="Q13" s="124"/>
      <c r="R13" s="124"/>
      <c r="S13" s="124"/>
      <c r="T13" s="124">
        <v>1</v>
      </c>
      <c r="U13" s="124"/>
      <c r="V13" s="124"/>
      <c r="W13" s="124"/>
      <c r="X13" s="124"/>
      <c r="Y13" s="124"/>
      <c r="Z13" s="124"/>
      <c r="AA13" s="130">
        <f>AE13+AI13+AM13+AQ13</f>
        <v>23181</v>
      </c>
      <c r="AB13" s="130">
        <f>AF13+AJ13+AN13+AR13</f>
        <v>22701</v>
      </c>
      <c r="AC13" s="130">
        <f>AG13+AK13+AO13+AS13</f>
        <v>27498</v>
      </c>
      <c r="AD13" s="130">
        <f>AH13+AL13+AP13+AT13</f>
        <v>26828</v>
      </c>
      <c r="AE13" s="129">
        <v>640</v>
      </c>
      <c r="AF13" s="129">
        <v>554</v>
      </c>
      <c r="AG13" s="129">
        <v>1021</v>
      </c>
      <c r="AH13" s="129">
        <v>901</v>
      </c>
      <c r="AI13" s="129">
        <v>8043</v>
      </c>
      <c r="AJ13" s="129">
        <v>7935</v>
      </c>
      <c r="AK13" s="129">
        <v>10689</v>
      </c>
      <c r="AL13" s="129">
        <v>10493</v>
      </c>
      <c r="AM13" s="129">
        <v>14498</v>
      </c>
      <c r="AN13" s="129">
        <v>14212</v>
      </c>
      <c r="AO13" s="129">
        <v>15788</v>
      </c>
      <c r="AP13" s="129">
        <v>15434</v>
      </c>
      <c r="AQ13" s="129"/>
      <c r="AR13" s="129"/>
      <c r="AS13" s="129"/>
      <c r="AT13" s="129"/>
      <c r="AU13" s="54"/>
    </row>
    <row r="14" spans="1:47" ht="30" x14ac:dyDescent="0.25">
      <c r="A14" s="43">
        <f>A13+1</f>
        <v>2</v>
      </c>
      <c r="B14" s="184" t="s">
        <v>180</v>
      </c>
      <c r="C14" s="176">
        <v>1</v>
      </c>
      <c r="D14" s="176">
        <v>1</v>
      </c>
      <c r="E14" s="176"/>
      <c r="F14" s="176"/>
      <c r="G14" s="176">
        <v>1</v>
      </c>
      <c r="H14" s="176">
        <v>1</v>
      </c>
      <c r="I14" s="176">
        <v>2</v>
      </c>
      <c r="J14" s="176">
        <v>1</v>
      </c>
      <c r="K14" s="176"/>
      <c r="L14" s="176"/>
      <c r="M14" s="176">
        <v>1</v>
      </c>
      <c r="N14" s="176"/>
      <c r="O14" s="176">
        <v>22</v>
      </c>
      <c r="P14" s="176">
        <v>22</v>
      </c>
      <c r="Q14" s="176"/>
      <c r="R14" s="176"/>
      <c r="S14" s="176">
        <v>20</v>
      </c>
      <c r="T14" s="176">
        <v>20</v>
      </c>
      <c r="U14" s="176"/>
      <c r="V14" s="154"/>
      <c r="W14" s="154"/>
      <c r="X14" s="154"/>
      <c r="Y14" s="154"/>
      <c r="Z14" s="154"/>
      <c r="AA14" s="130">
        <f t="shared" ref="AA14:AA62" si="1">AE14+AI14+AM14+AQ14</f>
        <v>35590</v>
      </c>
      <c r="AB14" s="130">
        <f t="shared" ref="AB14:AB62" si="2">AF14+AJ14+AN14+AR14</f>
        <v>34836</v>
      </c>
      <c r="AC14" s="130">
        <f t="shared" ref="AC14:AC62" si="3">AG14+AK14+AO14+AS14</f>
        <v>49941</v>
      </c>
      <c r="AD14" s="130">
        <f t="shared" ref="AD14:AD62" si="4">AH14+AL14+AP14+AT14</f>
        <v>48944</v>
      </c>
      <c r="AE14" s="182">
        <v>603</v>
      </c>
      <c r="AF14" s="182">
        <v>600</v>
      </c>
      <c r="AG14" s="182">
        <v>822</v>
      </c>
      <c r="AH14" s="182">
        <v>820</v>
      </c>
      <c r="AI14" s="182">
        <v>3844</v>
      </c>
      <c r="AJ14" s="182">
        <v>3797</v>
      </c>
      <c r="AK14" s="182">
        <v>3878</v>
      </c>
      <c r="AL14" s="182">
        <v>3836</v>
      </c>
      <c r="AM14" s="182">
        <v>31143</v>
      </c>
      <c r="AN14" s="182">
        <v>30439</v>
      </c>
      <c r="AO14" s="182">
        <v>45241</v>
      </c>
      <c r="AP14" s="182">
        <v>44288</v>
      </c>
      <c r="AQ14" s="182"/>
      <c r="AR14" s="154"/>
      <c r="AS14" s="154"/>
      <c r="AT14" s="154"/>
    </row>
    <row r="15" spans="1:47" ht="30" x14ac:dyDescent="0.25">
      <c r="A15" s="43">
        <f t="shared" ref="A15:A25" si="5">A14+1</f>
        <v>3</v>
      </c>
      <c r="B15" s="184" t="s">
        <v>181</v>
      </c>
      <c r="C15" s="176"/>
      <c r="D15" s="176"/>
      <c r="E15" s="176"/>
      <c r="F15" s="176"/>
      <c r="G15" s="176"/>
      <c r="H15" s="176"/>
      <c r="I15" s="176">
        <v>3</v>
      </c>
      <c r="J15" s="176">
        <v>3</v>
      </c>
      <c r="K15" s="176"/>
      <c r="L15" s="176"/>
      <c r="M15" s="176">
        <v>2</v>
      </c>
      <c r="N15" s="176">
        <v>2</v>
      </c>
      <c r="O15" s="199"/>
      <c r="P15" s="199"/>
      <c r="Q15" s="199"/>
      <c r="R15" s="199"/>
      <c r="S15" s="199"/>
      <c r="T15" s="199"/>
      <c r="U15" s="176">
        <v>2</v>
      </c>
      <c r="V15" s="176">
        <v>2</v>
      </c>
      <c r="W15" s="176"/>
      <c r="X15" s="176"/>
      <c r="Y15" s="176">
        <v>2</v>
      </c>
      <c r="Z15" s="176">
        <v>2</v>
      </c>
      <c r="AA15" s="130">
        <f t="shared" si="1"/>
        <v>26777</v>
      </c>
      <c r="AB15" s="130">
        <f t="shared" si="2"/>
        <v>24813</v>
      </c>
      <c r="AC15" s="130">
        <f t="shared" si="3"/>
        <v>33880</v>
      </c>
      <c r="AD15" s="130">
        <f t="shared" si="4"/>
        <v>30843</v>
      </c>
      <c r="AE15" s="182">
        <v>292</v>
      </c>
      <c r="AF15" s="182">
        <v>124</v>
      </c>
      <c r="AG15" s="182">
        <v>426</v>
      </c>
      <c r="AH15" s="182">
        <v>305</v>
      </c>
      <c r="AI15" s="182">
        <v>4748</v>
      </c>
      <c r="AJ15" s="182">
        <v>4198</v>
      </c>
      <c r="AK15" s="182">
        <v>8651</v>
      </c>
      <c r="AL15" s="182">
        <v>7275</v>
      </c>
      <c r="AM15" s="182">
        <v>16657</v>
      </c>
      <c r="AN15" s="182">
        <v>15815</v>
      </c>
      <c r="AO15" s="182">
        <v>24803</v>
      </c>
      <c r="AP15" s="182">
        <v>23263</v>
      </c>
      <c r="AQ15" s="182">
        <v>5080</v>
      </c>
      <c r="AR15" s="182">
        <v>4676</v>
      </c>
      <c r="AS15" s="182"/>
      <c r="AT15" s="182"/>
    </row>
    <row r="16" spans="1:47" ht="30" x14ac:dyDescent="0.25">
      <c r="A16" s="43">
        <f t="shared" si="5"/>
        <v>4</v>
      </c>
      <c r="B16" s="184" t="s">
        <v>182</v>
      </c>
      <c r="C16" s="176"/>
      <c r="D16" s="176"/>
      <c r="E16" s="176"/>
      <c r="F16" s="176"/>
      <c r="G16" s="176"/>
      <c r="H16" s="176"/>
      <c r="I16" s="176">
        <v>2</v>
      </c>
      <c r="J16" s="176"/>
      <c r="K16" s="176"/>
      <c r="L16" s="176"/>
      <c r="M16" s="176">
        <v>1</v>
      </c>
      <c r="N16" s="176"/>
      <c r="O16" s="176">
        <v>3</v>
      </c>
      <c r="P16" s="176"/>
      <c r="Q16" s="176">
        <v>1</v>
      </c>
      <c r="R16" s="176"/>
      <c r="S16" s="176"/>
      <c r="T16" s="176"/>
      <c r="U16" s="176">
        <v>2</v>
      </c>
      <c r="V16" s="176"/>
      <c r="W16" s="176"/>
      <c r="X16" s="176"/>
      <c r="Y16" s="176"/>
      <c r="Z16" s="154"/>
      <c r="AA16" s="130">
        <f t="shared" si="1"/>
        <v>44320</v>
      </c>
      <c r="AB16" s="130">
        <f t="shared" si="2"/>
        <v>43558</v>
      </c>
      <c r="AC16" s="130">
        <f t="shared" si="3"/>
        <v>44790</v>
      </c>
      <c r="AD16" s="130">
        <f t="shared" si="4"/>
        <v>43145</v>
      </c>
      <c r="AE16" s="182">
        <v>755</v>
      </c>
      <c r="AF16" s="182">
        <v>670</v>
      </c>
      <c r="AG16" s="182">
        <v>806</v>
      </c>
      <c r="AH16" s="182">
        <v>563</v>
      </c>
      <c r="AI16" s="182">
        <v>13572</v>
      </c>
      <c r="AJ16" s="182">
        <v>13346</v>
      </c>
      <c r="AK16" s="182">
        <v>12744</v>
      </c>
      <c r="AL16" s="182">
        <v>12615</v>
      </c>
      <c r="AM16" s="182">
        <v>26771</v>
      </c>
      <c r="AN16" s="182">
        <v>26320</v>
      </c>
      <c r="AO16" s="182">
        <v>29790</v>
      </c>
      <c r="AP16" s="182">
        <v>28517</v>
      </c>
      <c r="AQ16" s="182">
        <v>3222</v>
      </c>
      <c r="AR16" s="182">
        <v>3222</v>
      </c>
      <c r="AS16" s="182">
        <v>1450</v>
      </c>
      <c r="AT16" s="182">
        <v>1450</v>
      </c>
    </row>
    <row r="17" spans="1:46" x14ac:dyDescent="0.25">
      <c r="A17" s="43">
        <f t="shared" si="5"/>
        <v>5</v>
      </c>
      <c r="B17" s="185" t="s">
        <v>183</v>
      </c>
      <c r="C17" s="215"/>
      <c r="D17" s="215"/>
      <c r="E17" s="215"/>
      <c r="F17" s="215"/>
      <c r="G17" s="215"/>
      <c r="H17" s="215"/>
      <c r="I17" s="215">
        <v>1</v>
      </c>
      <c r="J17" s="215">
        <v>1</v>
      </c>
      <c r="K17" s="215"/>
      <c r="L17" s="215"/>
      <c r="M17" s="215"/>
      <c r="N17" s="215"/>
      <c r="O17" s="215">
        <v>2</v>
      </c>
      <c r="P17" s="215">
        <v>2</v>
      </c>
      <c r="Q17" s="215"/>
      <c r="R17" s="215"/>
      <c r="S17" s="215">
        <v>2</v>
      </c>
      <c r="T17" s="215">
        <v>2</v>
      </c>
      <c r="U17" s="215"/>
      <c r="V17" s="215"/>
      <c r="W17" s="215"/>
      <c r="X17" s="215"/>
      <c r="Y17" s="154"/>
      <c r="Z17" s="154"/>
      <c r="AA17" s="130">
        <f t="shared" si="1"/>
        <v>18760</v>
      </c>
      <c r="AB17" s="130">
        <f t="shared" si="2"/>
        <v>18760</v>
      </c>
      <c r="AC17" s="130">
        <f t="shared" si="3"/>
        <v>23960</v>
      </c>
      <c r="AD17" s="130">
        <f t="shared" si="4"/>
        <v>23413</v>
      </c>
      <c r="AE17" s="220"/>
      <c r="AF17" s="220"/>
      <c r="AG17" s="220"/>
      <c r="AH17" s="220"/>
      <c r="AI17" s="220">
        <v>2958</v>
      </c>
      <c r="AJ17" s="220">
        <v>2958</v>
      </c>
      <c r="AK17" s="220">
        <v>3504</v>
      </c>
      <c r="AL17" s="220">
        <v>3084</v>
      </c>
      <c r="AM17" s="220">
        <v>13444</v>
      </c>
      <c r="AN17" s="220">
        <v>13444</v>
      </c>
      <c r="AO17" s="220">
        <v>19557</v>
      </c>
      <c r="AP17" s="220">
        <v>19435</v>
      </c>
      <c r="AQ17" s="220">
        <v>2358</v>
      </c>
      <c r="AR17" s="220">
        <v>2358</v>
      </c>
      <c r="AS17" s="220">
        <v>899</v>
      </c>
      <c r="AT17" s="220">
        <v>894</v>
      </c>
    </row>
    <row r="18" spans="1:46" ht="30" x14ac:dyDescent="0.25">
      <c r="A18" s="43">
        <f t="shared" si="5"/>
        <v>6</v>
      </c>
      <c r="B18" s="184" t="s">
        <v>184</v>
      </c>
      <c r="C18" s="215">
        <v>1</v>
      </c>
      <c r="D18" s="215">
        <v>1</v>
      </c>
      <c r="E18" s="215"/>
      <c r="F18" s="215"/>
      <c r="G18" s="215">
        <v>1</v>
      </c>
      <c r="H18" s="215">
        <v>1</v>
      </c>
      <c r="I18" s="215">
        <v>4</v>
      </c>
      <c r="J18" s="215">
        <v>4</v>
      </c>
      <c r="K18" s="215"/>
      <c r="L18" s="215">
        <v>1</v>
      </c>
      <c r="M18" s="215"/>
      <c r="N18" s="215"/>
      <c r="O18" s="215">
        <v>3</v>
      </c>
      <c r="P18" s="215">
        <v>3</v>
      </c>
      <c r="Q18" s="215">
        <v>1</v>
      </c>
      <c r="R18" s="215"/>
      <c r="S18" s="215"/>
      <c r="T18" s="215"/>
      <c r="U18" s="215"/>
      <c r="V18" s="215"/>
      <c r="W18" s="215"/>
      <c r="X18" s="215"/>
      <c r="Y18" s="215"/>
      <c r="Z18" s="215"/>
      <c r="AA18" s="130">
        <f t="shared" si="1"/>
        <v>55342</v>
      </c>
      <c r="AB18" s="130">
        <f t="shared" si="2"/>
        <v>53926</v>
      </c>
      <c r="AC18" s="130">
        <f t="shared" si="3"/>
        <v>58436</v>
      </c>
      <c r="AD18" s="130">
        <f t="shared" si="4"/>
        <v>56883</v>
      </c>
      <c r="AE18" s="220">
        <v>681</v>
      </c>
      <c r="AF18" s="220">
        <v>337</v>
      </c>
      <c r="AG18" s="220">
        <v>939</v>
      </c>
      <c r="AH18" s="220">
        <v>618</v>
      </c>
      <c r="AI18" s="220">
        <v>35389</v>
      </c>
      <c r="AJ18" s="220">
        <v>35278</v>
      </c>
      <c r="AK18" s="220">
        <v>33976</v>
      </c>
      <c r="AL18" s="220">
        <v>33813</v>
      </c>
      <c r="AM18" s="220">
        <v>19272</v>
      </c>
      <c r="AN18" s="220">
        <v>18311</v>
      </c>
      <c r="AO18" s="220">
        <v>23521</v>
      </c>
      <c r="AP18" s="220">
        <v>22452</v>
      </c>
      <c r="AQ18" s="154"/>
      <c r="AR18" s="154"/>
      <c r="AS18" s="154"/>
      <c r="AT18" s="154"/>
    </row>
    <row r="19" spans="1:46" ht="30" x14ac:dyDescent="0.25">
      <c r="A19" s="43">
        <f t="shared" si="5"/>
        <v>7</v>
      </c>
      <c r="B19" s="184" t="s">
        <v>185</v>
      </c>
      <c r="C19" s="176">
        <v>1</v>
      </c>
      <c r="D19" s="176">
        <v>1</v>
      </c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>
        <v>1</v>
      </c>
      <c r="P19" s="176"/>
      <c r="Q19" s="176"/>
      <c r="R19" s="176"/>
      <c r="S19" s="176"/>
      <c r="T19" s="176"/>
      <c r="U19" s="176">
        <v>1</v>
      </c>
      <c r="V19" s="176"/>
      <c r="W19" s="176"/>
      <c r="X19" s="176"/>
      <c r="Y19" s="176"/>
      <c r="Z19" s="154"/>
      <c r="AA19" s="130">
        <f>AE19+AI19+AM19+AQ19</f>
        <v>6946</v>
      </c>
      <c r="AB19" s="130">
        <f>AF19+AJ19+AN19+AR19</f>
        <v>6946</v>
      </c>
      <c r="AC19" s="130">
        <f>AG19+AK19+AO19+AS19</f>
        <v>22442</v>
      </c>
      <c r="AD19" s="130">
        <f>AH19+AL19+AP19+AT19</f>
        <v>22064</v>
      </c>
      <c r="AE19" s="182">
        <v>650</v>
      </c>
      <c r="AF19" s="182">
        <v>650</v>
      </c>
      <c r="AG19" s="182">
        <v>963</v>
      </c>
      <c r="AH19" s="182">
        <v>747</v>
      </c>
      <c r="AI19" s="182">
        <v>4411</v>
      </c>
      <c r="AJ19" s="182">
        <v>4411</v>
      </c>
      <c r="AK19" s="182">
        <v>7308</v>
      </c>
      <c r="AL19" s="182">
        <v>7308</v>
      </c>
      <c r="AM19" s="182"/>
      <c r="AN19" s="182"/>
      <c r="AO19" s="182">
        <v>14165</v>
      </c>
      <c r="AP19" s="182">
        <v>14003</v>
      </c>
      <c r="AQ19" s="182">
        <v>1885</v>
      </c>
      <c r="AR19" s="182">
        <v>1885</v>
      </c>
      <c r="AS19" s="182">
        <v>6</v>
      </c>
      <c r="AT19" s="182">
        <v>6</v>
      </c>
    </row>
    <row r="20" spans="1:46" ht="30" x14ac:dyDescent="0.25">
      <c r="A20" s="43">
        <f t="shared" si="5"/>
        <v>8</v>
      </c>
      <c r="B20" s="184" t="s">
        <v>186</v>
      </c>
      <c r="C20" s="176"/>
      <c r="D20" s="176"/>
      <c r="E20" s="176"/>
      <c r="F20" s="176"/>
      <c r="G20" s="176"/>
      <c r="H20" s="176"/>
      <c r="I20" s="176">
        <v>1</v>
      </c>
      <c r="J20" s="176">
        <v>1</v>
      </c>
      <c r="K20" s="176"/>
      <c r="L20" s="176"/>
      <c r="M20" s="176"/>
      <c r="N20" s="176"/>
      <c r="O20" s="176">
        <v>1</v>
      </c>
      <c r="P20" s="176">
        <v>1</v>
      </c>
      <c r="Q20" s="176"/>
      <c r="R20" s="176"/>
      <c r="S20" s="176"/>
      <c r="T20" s="176"/>
      <c r="U20" s="176"/>
      <c r="V20" s="176"/>
      <c r="W20" s="154"/>
      <c r="X20" s="154"/>
      <c r="Y20" s="154"/>
      <c r="Z20" s="154"/>
      <c r="AA20" s="130">
        <f t="shared" si="1"/>
        <v>15667</v>
      </c>
      <c r="AB20" s="130">
        <f t="shared" si="2"/>
        <v>15165</v>
      </c>
      <c r="AC20" s="130">
        <f t="shared" si="3"/>
        <v>16746</v>
      </c>
      <c r="AD20" s="130">
        <f t="shared" si="4"/>
        <v>15941</v>
      </c>
      <c r="AE20" s="182"/>
      <c r="AF20" s="182"/>
      <c r="AG20" s="182"/>
      <c r="AH20" s="182"/>
      <c r="AI20" s="182">
        <v>533</v>
      </c>
      <c r="AJ20" s="182">
        <v>331</v>
      </c>
      <c r="AK20" s="182">
        <v>841</v>
      </c>
      <c r="AL20" s="182">
        <v>558</v>
      </c>
      <c r="AM20" s="182">
        <v>15134</v>
      </c>
      <c r="AN20" s="182">
        <v>14834</v>
      </c>
      <c r="AO20" s="182">
        <v>15905</v>
      </c>
      <c r="AP20" s="182">
        <v>15383</v>
      </c>
      <c r="AQ20" s="182"/>
      <c r="AR20" s="182"/>
      <c r="AS20" s="182"/>
      <c r="AT20" s="154"/>
    </row>
    <row r="21" spans="1:46" ht="30" x14ac:dyDescent="0.25">
      <c r="A21" s="43">
        <f t="shared" si="5"/>
        <v>9</v>
      </c>
      <c r="B21" s="184" t="s">
        <v>187</v>
      </c>
      <c r="C21" s="176"/>
      <c r="D21" s="176"/>
      <c r="E21" s="176"/>
      <c r="F21" s="176"/>
      <c r="G21" s="176"/>
      <c r="H21" s="176"/>
      <c r="I21" s="176">
        <v>1</v>
      </c>
      <c r="J21" s="176">
        <v>1</v>
      </c>
      <c r="K21" s="176"/>
      <c r="L21" s="176"/>
      <c r="M21" s="176"/>
      <c r="N21" s="176"/>
      <c r="O21" s="176">
        <v>1</v>
      </c>
      <c r="P21" s="176">
        <v>1</v>
      </c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30">
        <f t="shared" si="1"/>
        <v>16175</v>
      </c>
      <c r="AB21" s="130">
        <f t="shared" si="2"/>
        <v>15524</v>
      </c>
      <c r="AC21" s="130">
        <f t="shared" si="3"/>
        <v>17514</v>
      </c>
      <c r="AD21" s="130">
        <f t="shared" si="4"/>
        <v>16963</v>
      </c>
      <c r="AE21" s="182">
        <v>456</v>
      </c>
      <c r="AF21" s="182"/>
      <c r="AG21" s="182">
        <v>428</v>
      </c>
      <c r="AH21" s="182">
        <v>2</v>
      </c>
      <c r="AI21" s="182">
        <v>4969</v>
      </c>
      <c r="AJ21" s="182">
        <v>4802</v>
      </c>
      <c r="AK21" s="182">
        <v>6208</v>
      </c>
      <c r="AL21" s="182">
        <v>6101</v>
      </c>
      <c r="AM21" s="182">
        <v>10750</v>
      </c>
      <c r="AN21" s="182">
        <v>10722</v>
      </c>
      <c r="AO21" s="182">
        <v>10878</v>
      </c>
      <c r="AP21" s="182">
        <v>10860</v>
      </c>
      <c r="AQ21" s="154"/>
      <c r="AR21" s="154"/>
      <c r="AS21" s="154"/>
      <c r="AT21" s="154"/>
    </row>
    <row r="22" spans="1:46" ht="30" x14ac:dyDescent="0.25">
      <c r="A22" s="43">
        <f t="shared" si="5"/>
        <v>10</v>
      </c>
      <c r="B22" s="184" t="s">
        <v>188</v>
      </c>
      <c r="C22" s="176"/>
      <c r="D22" s="176"/>
      <c r="E22" s="176"/>
      <c r="F22" s="176"/>
      <c r="G22" s="176"/>
      <c r="H22" s="176"/>
      <c r="I22" s="176">
        <v>1</v>
      </c>
      <c r="J22" s="176">
        <v>1</v>
      </c>
      <c r="K22" s="176"/>
      <c r="L22" s="176"/>
      <c r="M22" s="176"/>
      <c r="N22" s="176"/>
      <c r="O22" s="176">
        <v>1</v>
      </c>
      <c r="P22" s="176">
        <v>1</v>
      </c>
      <c r="Q22" s="176"/>
      <c r="R22" s="176"/>
      <c r="S22" s="176">
        <v>1</v>
      </c>
      <c r="T22" s="176">
        <v>1</v>
      </c>
      <c r="U22" s="176"/>
      <c r="V22" s="176"/>
      <c r="W22" s="176"/>
      <c r="X22" s="176"/>
      <c r="Y22" s="176"/>
      <c r="Z22" s="176"/>
      <c r="AA22" s="130">
        <f t="shared" si="1"/>
        <v>11180</v>
      </c>
      <c r="AB22" s="130">
        <f t="shared" si="2"/>
        <v>10830</v>
      </c>
      <c r="AC22" s="130">
        <f t="shared" si="3"/>
        <v>13146</v>
      </c>
      <c r="AD22" s="130">
        <f t="shared" si="4"/>
        <v>12670</v>
      </c>
      <c r="AE22" s="182"/>
      <c r="AF22" s="182"/>
      <c r="AG22" s="182"/>
      <c r="AH22" s="182"/>
      <c r="AI22" s="182">
        <v>902</v>
      </c>
      <c r="AJ22" s="182">
        <v>617</v>
      </c>
      <c r="AK22" s="182">
        <v>1372</v>
      </c>
      <c r="AL22" s="182">
        <v>998</v>
      </c>
      <c r="AM22" s="182">
        <v>10278</v>
      </c>
      <c r="AN22" s="182">
        <v>10213</v>
      </c>
      <c r="AO22" s="182">
        <v>11774</v>
      </c>
      <c r="AP22" s="182">
        <v>11672</v>
      </c>
      <c r="AQ22" s="182"/>
      <c r="AR22" s="182"/>
      <c r="AS22" s="182"/>
      <c r="AT22" s="182"/>
    </row>
    <row r="23" spans="1:46" ht="30" x14ac:dyDescent="0.25">
      <c r="A23" s="43">
        <f t="shared" si="5"/>
        <v>11</v>
      </c>
      <c r="B23" s="184" t="s">
        <v>189</v>
      </c>
      <c r="C23" s="176">
        <v>1</v>
      </c>
      <c r="D23" s="176">
        <v>1</v>
      </c>
      <c r="E23" s="176"/>
      <c r="F23" s="176"/>
      <c r="G23" s="176"/>
      <c r="H23" s="176"/>
      <c r="I23" s="176">
        <v>1</v>
      </c>
      <c r="J23" s="176">
        <v>1</v>
      </c>
      <c r="K23" s="176"/>
      <c r="L23" s="176"/>
      <c r="M23" s="176"/>
      <c r="N23" s="176"/>
      <c r="O23" s="176">
        <v>1</v>
      </c>
      <c r="P23" s="176">
        <v>1</v>
      </c>
      <c r="Q23" s="176"/>
      <c r="R23" s="176"/>
      <c r="S23" s="176"/>
      <c r="T23" s="176"/>
      <c r="U23" s="176"/>
      <c r="V23" s="176"/>
      <c r="W23" s="176"/>
      <c r="X23" s="176"/>
      <c r="Y23" s="154"/>
      <c r="Z23" s="154"/>
      <c r="AA23" s="130">
        <f t="shared" si="1"/>
        <v>10887</v>
      </c>
      <c r="AB23" s="130">
        <f t="shared" si="2"/>
        <v>10251</v>
      </c>
      <c r="AC23" s="130">
        <f t="shared" si="3"/>
        <v>13974</v>
      </c>
      <c r="AD23" s="130">
        <f t="shared" si="4"/>
        <v>13219</v>
      </c>
      <c r="AE23" s="182">
        <v>71</v>
      </c>
      <c r="AF23" s="182">
        <v>62</v>
      </c>
      <c r="AG23" s="182">
        <v>211</v>
      </c>
      <c r="AH23" s="182">
        <v>176</v>
      </c>
      <c r="AI23" s="182">
        <v>1539</v>
      </c>
      <c r="AJ23" s="182">
        <v>1435</v>
      </c>
      <c r="AK23" s="182">
        <v>2331</v>
      </c>
      <c r="AL23" s="182">
        <v>2135</v>
      </c>
      <c r="AM23" s="182">
        <v>9277</v>
      </c>
      <c r="AN23" s="182">
        <v>8754</v>
      </c>
      <c r="AO23" s="182">
        <v>11432</v>
      </c>
      <c r="AP23" s="182">
        <v>10908</v>
      </c>
      <c r="AQ23" s="182"/>
      <c r="AR23" s="182"/>
      <c r="AS23" s="182"/>
      <c r="AT23" s="182"/>
    </row>
    <row r="24" spans="1:46" ht="30" x14ac:dyDescent="0.25">
      <c r="A24" s="43">
        <f t="shared" si="5"/>
        <v>12</v>
      </c>
      <c r="B24" s="184" t="s">
        <v>190</v>
      </c>
      <c r="C24" s="176"/>
      <c r="D24" s="176"/>
      <c r="E24" s="176"/>
      <c r="F24" s="176"/>
      <c r="G24" s="176"/>
      <c r="H24" s="176"/>
      <c r="I24" s="176">
        <v>2</v>
      </c>
      <c r="J24" s="176">
        <v>2</v>
      </c>
      <c r="K24" s="176"/>
      <c r="L24" s="176"/>
      <c r="M24" s="176"/>
      <c r="N24" s="176"/>
      <c r="O24" s="176">
        <v>1</v>
      </c>
      <c r="P24" s="176">
        <v>1</v>
      </c>
      <c r="Q24" s="176"/>
      <c r="R24" s="176"/>
      <c r="S24" s="176"/>
      <c r="T24" s="176"/>
      <c r="U24" s="176"/>
      <c r="V24" s="154"/>
      <c r="W24" s="154"/>
      <c r="X24" s="154"/>
      <c r="Y24" s="154"/>
      <c r="Z24" s="154"/>
      <c r="AA24" s="130">
        <f t="shared" si="1"/>
        <v>9501</v>
      </c>
      <c r="AB24" s="130">
        <f t="shared" si="2"/>
        <v>9252</v>
      </c>
      <c r="AC24" s="130">
        <f t="shared" si="3"/>
        <v>10302</v>
      </c>
      <c r="AD24" s="130">
        <f t="shared" si="4"/>
        <v>9913</v>
      </c>
      <c r="AE24" s="154"/>
      <c r="AF24" s="154"/>
      <c r="AG24" s="154"/>
      <c r="AH24" s="154"/>
      <c r="AI24" s="182">
        <v>602</v>
      </c>
      <c r="AJ24" s="182">
        <v>353</v>
      </c>
      <c r="AK24" s="182">
        <v>963</v>
      </c>
      <c r="AL24" s="182">
        <v>574</v>
      </c>
      <c r="AM24" s="182">
        <v>8899</v>
      </c>
      <c r="AN24" s="182">
        <v>8899</v>
      </c>
      <c r="AO24" s="182">
        <v>9339</v>
      </c>
      <c r="AP24" s="182">
        <v>9339</v>
      </c>
      <c r="AQ24" s="154"/>
      <c r="AR24" s="154"/>
      <c r="AS24" s="154"/>
      <c r="AT24" s="154"/>
    </row>
    <row r="25" spans="1:46" ht="30" x14ac:dyDescent="0.25">
      <c r="A25" s="43">
        <f t="shared" si="5"/>
        <v>13</v>
      </c>
      <c r="B25" s="184" t="s">
        <v>191</v>
      </c>
      <c r="C25" s="176"/>
      <c r="D25" s="176"/>
      <c r="E25" s="176"/>
      <c r="F25" s="176"/>
      <c r="G25" s="176"/>
      <c r="H25" s="176"/>
      <c r="I25" s="176">
        <v>1</v>
      </c>
      <c r="J25" s="176">
        <v>1</v>
      </c>
      <c r="K25" s="176"/>
      <c r="L25" s="176"/>
      <c r="M25" s="176">
        <v>1</v>
      </c>
      <c r="N25" s="176">
        <v>1</v>
      </c>
      <c r="O25" s="176">
        <v>1</v>
      </c>
      <c r="P25" s="176">
        <v>1</v>
      </c>
      <c r="Q25" s="176"/>
      <c r="R25" s="176"/>
      <c r="S25" s="176">
        <v>1</v>
      </c>
      <c r="T25" s="176">
        <v>1</v>
      </c>
      <c r="U25" s="176">
        <v>1</v>
      </c>
      <c r="V25" s="176">
        <v>1</v>
      </c>
      <c r="W25" s="176"/>
      <c r="X25" s="176"/>
      <c r="Y25" s="176">
        <v>1</v>
      </c>
      <c r="Z25" s="176">
        <v>1</v>
      </c>
      <c r="AA25" s="130">
        <f t="shared" si="1"/>
        <v>7225</v>
      </c>
      <c r="AB25" s="130">
        <f t="shared" si="2"/>
        <v>7035</v>
      </c>
      <c r="AC25" s="130">
        <f t="shared" si="3"/>
        <v>10890</v>
      </c>
      <c r="AD25" s="130">
        <f t="shared" si="4"/>
        <v>201</v>
      </c>
      <c r="AE25" s="182"/>
      <c r="AF25" s="182"/>
      <c r="AG25" s="182"/>
      <c r="AH25" s="182"/>
      <c r="AI25" s="182">
        <v>73</v>
      </c>
      <c r="AJ25" s="182">
        <v>65</v>
      </c>
      <c r="AK25" s="182">
        <v>212</v>
      </c>
      <c r="AL25" s="182">
        <v>201</v>
      </c>
      <c r="AM25" s="182">
        <v>5190</v>
      </c>
      <c r="AN25" s="182">
        <v>5183</v>
      </c>
      <c r="AO25" s="182">
        <v>9034</v>
      </c>
      <c r="AP25" s="182"/>
      <c r="AQ25" s="182">
        <v>1962</v>
      </c>
      <c r="AR25" s="182">
        <v>1787</v>
      </c>
      <c r="AS25" s="182">
        <v>1644</v>
      </c>
      <c r="AT25" s="154"/>
    </row>
    <row r="26" spans="1:46" x14ac:dyDescent="0.25">
      <c r="A26" s="138"/>
      <c r="B26" s="134" t="s">
        <v>192</v>
      </c>
      <c r="C26" s="128">
        <f>SUM(C13:C25)</f>
        <v>5</v>
      </c>
      <c r="D26" s="128">
        <f t="shared" ref="D26:Z26" si="6">SUM(D13:D25)</f>
        <v>5</v>
      </c>
      <c r="E26" s="128">
        <f t="shared" si="6"/>
        <v>0</v>
      </c>
      <c r="F26" s="128">
        <f t="shared" si="6"/>
        <v>0</v>
      </c>
      <c r="G26" s="128">
        <f t="shared" si="6"/>
        <v>2</v>
      </c>
      <c r="H26" s="128">
        <f t="shared" si="6"/>
        <v>2</v>
      </c>
      <c r="I26" s="128">
        <f t="shared" si="6"/>
        <v>20</v>
      </c>
      <c r="J26" s="128">
        <f t="shared" si="6"/>
        <v>17</v>
      </c>
      <c r="K26" s="128">
        <f t="shared" si="6"/>
        <v>0</v>
      </c>
      <c r="L26" s="128">
        <f t="shared" si="6"/>
        <v>1</v>
      </c>
      <c r="M26" s="128">
        <f t="shared" si="6"/>
        <v>5</v>
      </c>
      <c r="N26" s="128">
        <f t="shared" si="6"/>
        <v>3</v>
      </c>
      <c r="O26" s="128">
        <f t="shared" si="6"/>
        <v>40</v>
      </c>
      <c r="P26" s="128">
        <f t="shared" si="6"/>
        <v>36</v>
      </c>
      <c r="Q26" s="128">
        <f t="shared" si="6"/>
        <v>2</v>
      </c>
      <c r="R26" s="128">
        <f t="shared" si="6"/>
        <v>0</v>
      </c>
      <c r="S26" s="128">
        <f t="shared" si="6"/>
        <v>24</v>
      </c>
      <c r="T26" s="128">
        <f t="shared" si="6"/>
        <v>25</v>
      </c>
      <c r="U26" s="128">
        <f t="shared" si="6"/>
        <v>6</v>
      </c>
      <c r="V26" s="128">
        <f t="shared" si="6"/>
        <v>3</v>
      </c>
      <c r="W26" s="128">
        <f t="shared" si="6"/>
        <v>0</v>
      </c>
      <c r="X26" s="128">
        <f t="shared" si="6"/>
        <v>0</v>
      </c>
      <c r="Y26" s="128">
        <f t="shared" si="6"/>
        <v>3</v>
      </c>
      <c r="Z26" s="128">
        <f t="shared" si="6"/>
        <v>3</v>
      </c>
      <c r="AA26" s="130">
        <f t="shared" si="1"/>
        <v>281551</v>
      </c>
      <c r="AB26" s="130">
        <f t="shared" si="2"/>
        <v>273597</v>
      </c>
      <c r="AC26" s="130">
        <f t="shared" si="3"/>
        <v>343519</v>
      </c>
      <c r="AD26" s="130">
        <f t="shared" si="4"/>
        <v>321027</v>
      </c>
      <c r="AE26" s="128">
        <f>SUM(AE13:AE25)</f>
        <v>4148</v>
      </c>
      <c r="AF26" s="128">
        <f t="shared" ref="AF26:AT26" si="7">SUM(AF13:AF25)</f>
        <v>2997</v>
      </c>
      <c r="AG26" s="128">
        <f t="shared" si="7"/>
        <v>5616</v>
      </c>
      <c r="AH26" s="128">
        <f t="shared" si="7"/>
        <v>4132</v>
      </c>
      <c r="AI26" s="128">
        <f t="shared" si="7"/>
        <v>81583</v>
      </c>
      <c r="AJ26" s="128">
        <f t="shared" si="7"/>
        <v>79526</v>
      </c>
      <c r="AK26" s="128">
        <f t="shared" si="7"/>
        <v>92677</v>
      </c>
      <c r="AL26" s="128">
        <f t="shared" si="7"/>
        <v>88991</v>
      </c>
      <c r="AM26" s="128">
        <f t="shared" si="7"/>
        <v>181313</v>
      </c>
      <c r="AN26" s="128">
        <f t="shared" si="7"/>
        <v>177146</v>
      </c>
      <c r="AO26" s="128">
        <f t="shared" si="7"/>
        <v>241227</v>
      </c>
      <c r="AP26" s="128">
        <f t="shared" si="7"/>
        <v>225554</v>
      </c>
      <c r="AQ26" s="128">
        <f t="shared" si="7"/>
        <v>14507</v>
      </c>
      <c r="AR26" s="128">
        <f t="shared" si="7"/>
        <v>13928</v>
      </c>
      <c r="AS26" s="128">
        <f t="shared" si="7"/>
        <v>3999</v>
      </c>
      <c r="AT26" s="128">
        <f t="shared" si="7"/>
        <v>2350</v>
      </c>
    </row>
    <row r="27" spans="1:46" x14ac:dyDescent="0.25">
      <c r="A27" s="43">
        <v>1</v>
      </c>
      <c r="B27" s="185" t="s">
        <v>193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30">
        <f t="shared" si="1"/>
        <v>0</v>
      </c>
      <c r="AB27" s="130">
        <f t="shared" si="2"/>
        <v>0</v>
      </c>
      <c r="AC27" s="130">
        <f t="shared" si="3"/>
        <v>0</v>
      </c>
      <c r="AD27" s="130">
        <f t="shared" si="4"/>
        <v>0</v>
      </c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</row>
    <row r="28" spans="1:46" x14ac:dyDescent="0.25">
      <c r="A28" s="43">
        <f>A27+1</f>
        <v>2</v>
      </c>
      <c r="B28" s="184" t="s">
        <v>194</v>
      </c>
      <c r="C28" s="236"/>
      <c r="D28" s="236"/>
      <c r="E28" s="236"/>
      <c r="F28" s="236"/>
      <c r="G28" s="236"/>
      <c r="H28" s="236"/>
      <c r="I28" s="236">
        <v>1</v>
      </c>
      <c r="J28" s="236">
        <v>1</v>
      </c>
      <c r="K28" s="236"/>
      <c r="L28" s="236"/>
      <c r="M28" s="236">
        <v>1</v>
      </c>
      <c r="N28" s="236">
        <v>1</v>
      </c>
      <c r="O28" s="236">
        <v>1</v>
      </c>
      <c r="P28" s="236"/>
      <c r="Q28" s="236"/>
      <c r="R28" s="236"/>
      <c r="S28" s="236"/>
      <c r="T28" s="236"/>
      <c r="U28" s="236">
        <v>1</v>
      </c>
      <c r="V28" s="236">
        <v>1</v>
      </c>
      <c r="W28" s="236"/>
      <c r="X28" s="236"/>
      <c r="Y28" s="236"/>
      <c r="Z28" s="173">
        <v>1</v>
      </c>
      <c r="AA28" s="130">
        <f t="shared" si="1"/>
        <v>4021</v>
      </c>
      <c r="AB28" s="130">
        <f t="shared" si="2"/>
        <v>4021</v>
      </c>
      <c r="AC28" s="130">
        <f t="shared" si="3"/>
        <v>5823</v>
      </c>
      <c r="AD28" s="130">
        <f t="shared" si="4"/>
        <v>5823</v>
      </c>
      <c r="AE28" s="174"/>
      <c r="AF28" s="174"/>
      <c r="AG28" s="174"/>
      <c r="AH28" s="174"/>
      <c r="AI28" s="174">
        <v>373</v>
      </c>
      <c r="AJ28" s="174">
        <v>373</v>
      </c>
      <c r="AK28" s="174">
        <v>525</v>
      </c>
      <c r="AL28" s="174">
        <v>525</v>
      </c>
      <c r="AM28" s="174">
        <v>3402</v>
      </c>
      <c r="AN28" s="174">
        <v>3402</v>
      </c>
      <c r="AO28" s="174">
        <v>5292</v>
      </c>
      <c r="AP28" s="174">
        <v>5292</v>
      </c>
      <c r="AQ28" s="174">
        <v>246</v>
      </c>
      <c r="AR28" s="174">
        <v>246</v>
      </c>
      <c r="AS28" s="174">
        <v>6</v>
      </c>
      <c r="AT28" s="174">
        <v>6</v>
      </c>
    </row>
    <row r="29" spans="1:46" x14ac:dyDescent="0.25">
      <c r="A29" s="43">
        <f t="shared" ref="A29:A58" si="8">A28+1</f>
        <v>3</v>
      </c>
      <c r="B29" s="185" t="s">
        <v>195</v>
      </c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>
        <v>1</v>
      </c>
      <c r="P29" s="236">
        <v>1</v>
      </c>
      <c r="Q29" s="236"/>
      <c r="R29" s="236"/>
      <c r="S29" s="236"/>
      <c r="T29" s="236"/>
      <c r="U29" s="236"/>
      <c r="V29" s="236"/>
      <c r="W29" s="236"/>
      <c r="X29" s="236"/>
      <c r="Y29" s="236"/>
      <c r="Z29" s="176"/>
      <c r="AA29" s="130">
        <f t="shared" si="1"/>
        <v>9079</v>
      </c>
      <c r="AB29" s="130">
        <f t="shared" si="2"/>
        <v>9059</v>
      </c>
      <c r="AC29" s="130">
        <f t="shared" si="3"/>
        <v>10748</v>
      </c>
      <c r="AD29" s="130">
        <f t="shared" si="4"/>
        <v>10459</v>
      </c>
      <c r="AE29" s="182"/>
      <c r="AF29" s="182"/>
      <c r="AG29" s="182"/>
      <c r="AH29" s="182"/>
      <c r="AI29" s="182"/>
      <c r="AJ29" s="182"/>
      <c r="AK29" s="182"/>
      <c r="AL29" s="182"/>
      <c r="AM29" s="182">
        <v>9079</v>
      </c>
      <c r="AN29" s="182">
        <v>9059</v>
      </c>
      <c r="AO29" s="182">
        <v>10748</v>
      </c>
      <c r="AP29" s="182">
        <v>10459</v>
      </c>
      <c r="AQ29" s="182"/>
      <c r="AR29" s="182"/>
      <c r="AS29" s="182"/>
      <c r="AT29" s="154"/>
    </row>
    <row r="30" spans="1:46" x14ac:dyDescent="0.25">
      <c r="A30" s="43">
        <f t="shared" si="8"/>
        <v>4</v>
      </c>
      <c r="B30" s="185" t="s">
        <v>196</v>
      </c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25"/>
      <c r="U30" s="425"/>
      <c r="V30" s="425"/>
      <c r="W30" s="425"/>
      <c r="X30" s="425"/>
      <c r="Y30" s="425"/>
      <c r="Z30" s="154"/>
      <c r="AA30" s="130">
        <f t="shared" si="1"/>
        <v>6546</v>
      </c>
      <c r="AB30" s="130">
        <f t="shared" si="2"/>
        <v>6546</v>
      </c>
      <c r="AC30" s="130">
        <f t="shared" si="3"/>
        <v>7782</v>
      </c>
      <c r="AD30" s="130">
        <f t="shared" si="4"/>
        <v>7782</v>
      </c>
      <c r="AE30" s="182">
        <v>32</v>
      </c>
      <c r="AF30" s="182">
        <v>32</v>
      </c>
      <c r="AG30" s="182">
        <v>29</v>
      </c>
      <c r="AH30" s="182">
        <v>29</v>
      </c>
      <c r="AI30" s="182">
        <v>1378</v>
      </c>
      <c r="AJ30" s="182">
        <v>1378</v>
      </c>
      <c r="AK30" s="182">
        <v>1149</v>
      </c>
      <c r="AL30" s="182">
        <v>1149</v>
      </c>
      <c r="AM30" s="182">
        <v>5136</v>
      </c>
      <c r="AN30" s="182">
        <v>5136</v>
      </c>
      <c r="AO30" s="182">
        <v>6604</v>
      </c>
      <c r="AP30" s="182">
        <v>6604</v>
      </c>
      <c r="AQ30" s="182"/>
      <c r="AR30" s="182"/>
      <c r="AS30" s="154"/>
      <c r="AT30" s="154"/>
    </row>
    <row r="31" spans="1:46" x14ac:dyDescent="0.25">
      <c r="A31" s="43">
        <f t="shared" si="8"/>
        <v>5</v>
      </c>
      <c r="B31" s="185" t="s">
        <v>197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>
        <v>1</v>
      </c>
      <c r="P31" s="236">
        <v>1</v>
      </c>
      <c r="Q31" s="236"/>
      <c r="R31" s="236"/>
      <c r="S31" s="236">
        <v>1</v>
      </c>
      <c r="T31" s="236">
        <v>1</v>
      </c>
      <c r="U31" s="236">
        <v>1</v>
      </c>
      <c r="V31" s="236">
        <v>1</v>
      </c>
      <c r="W31" s="236"/>
      <c r="X31" s="236"/>
      <c r="Y31" s="236">
        <v>1</v>
      </c>
      <c r="Z31" s="176">
        <v>1</v>
      </c>
      <c r="AA31" s="130">
        <f t="shared" si="1"/>
        <v>5185</v>
      </c>
      <c r="AB31" s="130">
        <f t="shared" si="2"/>
        <v>5169</v>
      </c>
      <c r="AC31" s="130">
        <f t="shared" si="3"/>
        <v>7588</v>
      </c>
      <c r="AD31" s="130">
        <f t="shared" si="4"/>
        <v>7568</v>
      </c>
      <c r="AE31" s="182">
        <v>2</v>
      </c>
      <c r="AF31" s="182">
        <v>2</v>
      </c>
      <c r="AG31" s="182">
        <v>1</v>
      </c>
      <c r="AH31" s="182">
        <v>1</v>
      </c>
      <c r="AI31" s="182"/>
      <c r="AJ31" s="182"/>
      <c r="AK31" s="182"/>
      <c r="AL31" s="182"/>
      <c r="AM31" s="182"/>
      <c r="AN31" s="182"/>
      <c r="AO31" s="182"/>
      <c r="AP31" s="182"/>
      <c r="AQ31" s="182">
        <v>5183</v>
      </c>
      <c r="AR31" s="182">
        <v>5167</v>
      </c>
      <c r="AS31" s="182">
        <v>7587</v>
      </c>
      <c r="AT31" s="182">
        <v>7567</v>
      </c>
    </row>
    <row r="32" spans="1:46" x14ac:dyDescent="0.25">
      <c r="A32" s="43">
        <f t="shared" si="8"/>
        <v>6</v>
      </c>
      <c r="B32" s="185" t="s">
        <v>198</v>
      </c>
      <c r="C32" s="236">
        <v>1</v>
      </c>
      <c r="D32" s="236">
        <v>1</v>
      </c>
      <c r="E32" s="236"/>
      <c r="F32" s="236"/>
      <c r="G32" s="236"/>
      <c r="H32" s="236"/>
      <c r="I32" s="236">
        <v>1</v>
      </c>
      <c r="J32" s="236">
        <v>1</v>
      </c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>
        <v>1</v>
      </c>
      <c r="V32" s="236">
        <v>1</v>
      </c>
      <c r="W32" s="236"/>
      <c r="X32" s="236"/>
      <c r="Y32" s="425"/>
      <c r="Z32" s="154"/>
      <c r="AA32" s="130">
        <f t="shared" si="1"/>
        <v>5391</v>
      </c>
      <c r="AB32" s="130">
        <f t="shared" si="2"/>
        <v>4988</v>
      </c>
      <c r="AC32" s="130">
        <f t="shared" si="3"/>
        <v>6315</v>
      </c>
      <c r="AD32" s="130">
        <f t="shared" si="4"/>
        <v>5669</v>
      </c>
      <c r="AE32" s="182">
        <v>133</v>
      </c>
      <c r="AF32" s="182">
        <v>120</v>
      </c>
      <c r="AG32" s="182">
        <v>191</v>
      </c>
      <c r="AH32" s="182">
        <v>164</v>
      </c>
      <c r="AI32" s="182">
        <v>1395</v>
      </c>
      <c r="AJ32" s="182">
        <v>1289</v>
      </c>
      <c r="AK32" s="182">
        <v>1719</v>
      </c>
      <c r="AL32" s="182">
        <v>1387</v>
      </c>
      <c r="AM32" s="182">
        <v>3863</v>
      </c>
      <c r="AN32" s="182">
        <v>3579</v>
      </c>
      <c r="AO32" s="182">
        <v>4405</v>
      </c>
      <c r="AP32" s="182">
        <v>4118</v>
      </c>
      <c r="AQ32" s="182"/>
      <c r="AR32" s="154"/>
      <c r="AS32" s="154"/>
      <c r="AT32" s="154"/>
    </row>
    <row r="33" spans="1:46" x14ac:dyDescent="0.25">
      <c r="A33" s="43">
        <f t="shared" si="8"/>
        <v>7</v>
      </c>
      <c r="B33" s="185" t="s">
        <v>199</v>
      </c>
      <c r="C33" s="236"/>
      <c r="D33" s="236"/>
      <c r="E33" s="236"/>
      <c r="F33" s="236"/>
      <c r="G33" s="236"/>
      <c r="H33" s="236"/>
      <c r="I33" s="236">
        <v>1</v>
      </c>
      <c r="J33" s="236"/>
      <c r="K33" s="236"/>
      <c r="L33" s="236"/>
      <c r="M33" s="236">
        <v>1</v>
      </c>
      <c r="N33" s="236"/>
      <c r="O33" s="236">
        <v>2</v>
      </c>
      <c r="P33" s="236">
        <v>2</v>
      </c>
      <c r="Q33" s="236"/>
      <c r="R33" s="236"/>
      <c r="S33" s="236"/>
      <c r="T33" s="236"/>
      <c r="U33" s="236">
        <v>1</v>
      </c>
      <c r="V33" s="236"/>
      <c r="W33" s="236"/>
      <c r="X33" s="236"/>
      <c r="Y33" s="236">
        <v>1</v>
      </c>
      <c r="Z33" s="154"/>
      <c r="AA33" s="130">
        <f t="shared" si="1"/>
        <v>5086</v>
      </c>
      <c r="AB33" s="130">
        <f t="shared" si="2"/>
        <v>5086</v>
      </c>
      <c r="AC33" s="130">
        <f t="shared" si="3"/>
        <v>878</v>
      </c>
      <c r="AD33" s="130">
        <f t="shared" si="4"/>
        <v>878</v>
      </c>
      <c r="AE33" s="182">
        <v>16</v>
      </c>
      <c r="AF33" s="182">
        <v>16</v>
      </c>
      <c r="AG33" s="182"/>
      <c r="AH33" s="182"/>
      <c r="AI33" s="182">
        <v>8</v>
      </c>
      <c r="AJ33" s="182">
        <v>8</v>
      </c>
      <c r="AK33" s="182"/>
      <c r="AL33" s="182"/>
      <c r="AM33" s="182"/>
      <c r="AN33" s="182"/>
      <c r="AO33" s="182">
        <v>602</v>
      </c>
      <c r="AP33" s="182">
        <v>602</v>
      </c>
      <c r="AQ33" s="182">
        <v>5062</v>
      </c>
      <c r="AR33" s="182">
        <v>5062</v>
      </c>
      <c r="AS33" s="182">
        <v>276</v>
      </c>
      <c r="AT33" s="182">
        <v>276</v>
      </c>
    </row>
    <row r="34" spans="1:46" x14ac:dyDescent="0.25">
      <c r="A34" s="43">
        <f t="shared" si="8"/>
        <v>8</v>
      </c>
      <c r="B34" s="185" t="s">
        <v>200</v>
      </c>
      <c r="C34" s="236"/>
      <c r="D34" s="236"/>
      <c r="E34" s="236"/>
      <c r="F34" s="236"/>
      <c r="G34" s="236"/>
      <c r="H34" s="236"/>
      <c r="I34" s="236">
        <v>1</v>
      </c>
      <c r="J34" s="236">
        <v>1</v>
      </c>
      <c r="K34" s="236"/>
      <c r="L34" s="236"/>
      <c r="M34" s="236">
        <v>1</v>
      </c>
      <c r="N34" s="236">
        <v>1</v>
      </c>
      <c r="O34" s="236">
        <v>1</v>
      </c>
      <c r="P34" s="236">
        <v>1</v>
      </c>
      <c r="Q34" s="236"/>
      <c r="R34" s="236"/>
      <c r="S34" s="236"/>
      <c r="T34" s="236"/>
      <c r="U34" s="236"/>
      <c r="V34" s="236"/>
      <c r="W34" s="236"/>
      <c r="X34" s="425"/>
      <c r="Y34" s="425"/>
      <c r="Z34" s="154"/>
      <c r="AA34" s="130">
        <f t="shared" si="1"/>
        <v>5075</v>
      </c>
      <c r="AB34" s="130">
        <f t="shared" si="2"/>
        <v>4828</v>
      </c>
      <c r="AC34" s="130">
        <f t="shared" si="3"/>
        <v>5866</v>
      </c>
      <c r="AD34" s="130">
        <f t="shared" si="4"/>
        <v>5621</v>
      </c>
      <c r="AE34" s="220"/>
      <c r="AF34" s="220"/>
      <c r="AG34" s="220"/>
      <c r="AH34" s="220"/>
      <c r="AI34" s="220">
        <v>4262</v>
      </c>
      <c r="AJ34" s="220">
        <v>4066</v>
      </c>
      <c r="AK34" s="220">
        <v>5866</v>
      </c>
      <c r="AL34" s="220">
        <v>5621</v>
      </c>
      <c r="AM34" s="220">
        <v>813</v>
      </c>
      <c r="AN34" s="220">
        <v>762</v>
      </c>
      <c r="AO34" s="220"/>
      <c r="AP34" s="220"/>
      <c r="AQ34" s="220"/>
      <c r="AR34" s="220"/>
      <c r="AS34" s="220"/>
      <c r="AT34" s="220"/>
    </row>
    <row r="35" spans="1:46" x14ac:dyDescent="0.25">
      <c r="A35" s="43">
        <f t="shared" si="8"/>
        <v>9</v>
      </c>
      <c r="B35" s="185" t="s">
        <v>201</v>
      </c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154"/>
      <c r="AA35" s="130">
        <f t="shared" si="1"/>
        <v>1187</v>
      </c>
      <c r="AB35" s="130">
        <f t="shared" si="2"/>
        <v>1187</v>
      </c>
      <c r="AC35" s="130">
        <f t="shared" si="3"/>
        <v>2192</v>
      </c>
      <c r="AD35" s="130">
        <f t="shared" si="4"/>
        <v>2192</v>
      </c>
      <c r="AE35" s="154"/>
      <c r="AF35" s="154"/>
      <c r="AG35" s="154"/>
      <c r="AH35" s="154"/>
      <c r="AI35" s="154"/>
      <c r="AJ35" s="154"/>
      <c r="AK35" s="154"/>
      <c r="AL35" s="154"/>
      <c r="AM35" s="182">
        <v>1187</v>
      </c>
      <c r="AN35" s="182">
        <v>1187</v>
      </c>
      <c r="AO35" s="182">
        <v>2192</v>
      </c>
      <c r="AP35" s="182">
        <v>2192</v>
      </c>
      <c r="AQ35" s="154"/>
      <c r="AR35" s="154"/>
      <c r="AS35" s="154"/>
      <c r="AT35" s="154"/>
    </row>
    <row r="36" spans="1:46" x14ac:dyDescent="0.25">
      <c r="A36" s="43">
        <f t="shared" si="8"/>
        <v>10</v>
      </c>
      <c r="B36" s="185" t="s">
        <v>202</v>
      </c>
      <c r="C36" s="236"/>
      <c r="D36" s="236">
        <v>1</v>
      </c>
      <c r="E36" s="236"/>
      <c r="F36" s="236">
        <v>1</v>
      </c>
      <c r="G36" s="236"/>
      <c r="H36" s="236"/>
      <c r="I36" s="236"/>
      <c r="J36" s="236"/>
      <c r="K36" s="236"/>
      <c r="L36" s="236"/>
      <c r="M36" s="236"/>
      <c r="N36" s="236"/>
      <c r="O36" s="236">
        <v>3</v>
      </c>
      <c r="P36" s="236">
        <v>3</v>
      </c>
      <c r="Q36" s="236"/>
      <c r="R36" s="236"/>
      <c r="S36" s="236"/>
      <c r="T36" s="236"/>
      <c r="U36" s="236">
        <v>1</v>
      </c>
      <c r="V36" s="236">
        <v>1</v>
      </c>
      <c r="W36" s="236"/>
      <c r="X36" s="236"/>
      <c r="Y36" s="236"/>
      <c r="Z36" s="154"/>
      <c r="AA36" s="130">
        <f t="shared" si="1"/>
        <v>8843</v>
      </c>
      <c r="AB36" s="130">
        <f t="shared" si="2"/>
        <v>6687</v>
      </c>
      <c r="AC36" s="130">
        <f t="shared" si="3"/>
        <v>10356</v>
      </c>
      <c r="AD36" s="130">
        <f t="shared" si="4"/>
        <v>9039</v>
      </c>
      <c r="AE36" s="182"/>
      <c r="AF36" s="182"/>
      <c r="AG36" s="182">
        <v>94</v>
      </c>
      <c r="AH36" s="182">
        <v>21</v>
      </c>
      <c r="AI36" s="182"/>
      <c r="AJ36" s="182"/>
      <c r="AK36" s="182">
        <v>822</v>
      </c>
      <c r="AL36" s="182">
        <v>731</v>
      </c>
      <c r="AM36" s="182">
        <v>8843</v>
      </c>
      <c r="AN36" s="182">
        <v>6687</v>
      </c>
      <c r="AO36" s="182">
        <v>9440</v>
      </c>
      <c r="AP36" s="182">
        <v>8287</v>
      </c>
      <c r="AQ36" s="182"/>
      <c r="AR36" s="154"/>
      <c r="AS36" s="154"/>
      <c r="AT36" s="154"/>
    </row>
    <row r="37" spans="1:46" x14ac:dyDescent="0.25">
      <c r="A37" s="43">
        <f t="shared" si="8"/>
        <v>11</v>
      </c>
      <c r="B37" s="184" t="s">
        <v>203</v>
      </c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154"/>
      <c r="AA37" s="130">
        <f t="shared" si="1"/>
        <v>0</v>
      </c>
      <c r="AB37" s="130">
        <f t="shared" si="2"/>
        <v>0</v>
      </c>
      <c r="AC37" s="130">
        <f t="shared" si="3"/>
        <v>1213</v>
      </c>
      <c r="AD37" s="130">
        <f t="shared" si="4"/>
        <v>1213</v>
      </c>
      <c r="AE37" s="220"/>
      <c r="AF37" s="220"/>
      <c r="AG37" s="220"/>
      <c r="AH37" s="220"/>
      <c r="AI37" s="220"/>
      <c r="AJ37" s="220"/>
      <c r="AK37" s="220">
        <v>1213</v>
      </c>
      <c r="AL37" s="220">
        <v>1213</v>
      </c>
      <c r="AM37" s="220"/>
      <c r="AN37" s="220"/>
      <c r="AO37" s="220"/>
      <c r="AP37" s="220"/>
      <c r="AQ37" s="220"/>
      <c r="AR37" s="220"/>
      <c r="AS37" s="220"/>
      <c r="AT37" s="220"/>
    </row>
    <row r="38" spans="1:46" x14ac:dyDescent="0.25">
      <c r="A38" s="43">
        <f t="shared" si="8"/>
        <v>12</v>
      </c>
      <c r="B38" s="185" t="s">
        <v>204</v>
      </c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>
        <v>2</v>
      </c>
      <c r="P38" s="236">
        <v>2</v>
      </c>
      <c r="Q38" s="236"/>
      <c r="R38" s="236"/>
      <c r="S38" s="236">
        <v>2</v>
      </c>
      <c r="T38" s="236">
        <v>2</v>
      </c>
      <c r="U38" s="236">
        <v>3</v>
      </c>
      <c r="V38" s="236">
        <v>3</v>
      </c>
      <c r="W38" s="236"/>
      <c r="X38" s="425"/>
      <c r="Y38" s="425"/>
      <c r="Z38" s="154"/>
      <c r="AA38" s="130">
        <f t="shared" si="1"/>
        <v>894</v>
      </c>
      <c r="AB38" s="130">
        <f t="shared" si="2"/>
        <v>894</v>
      </c>
      <c r="AC38" s="130">
        <f t="shared" si="3"/>
        <v>879</v>
      </c>
      <c r="AD38" s="130">
        <f t="shared" si="4"/>
        <v>879</v>
      </c>
      <c r="AE38" s="182"/>
      <c r="AF38" s="182"/>
      <c r="AG38" s="182"/>
      <c r="AH38" s="182"/>
      <c r="AI38" s="182"/>
      <c r="AJ38" s="182"/>
      <c r="AK38" s="182"/>
      <c r="AL38" s="182"/>
      <c r="AM38" s="182">
        <v>831</v>
      </c>
      <c r="AN38" s="182">
        <v>831</v>
      </c>
      <c r="AO38" s="182">
        <v>368</v>
      </c>
      <c r="AP38" s="182">
        <v>368</v>
      </c>
      <c r="AQ38" s="182">
        <v>63</v>
      </c>
      <c r="AR38" s="182">
        <v>63</v>
      </c>
      <c r="AS38" s="182">
        <v>511</v>
      </c>
      <c r="AT38" s="182">
        <v>511</v>
      </c>
    </row>
    <row r="39" spans="1:46" x14ac:dyDescent="0.25">
      <c r="A39" s="43">
        <f t="shared" si="8"/>
        <v>13</v>
      </c>
      <c r="B39" s="185" t="s">
        <v>205</v>
      </c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>
        <v>1</v>
      </c>
      <c r="P39" s="236">
        <v>1</v>
      </c>
      <c r="Q39" s="236"/>
      <c r="R39" s="425"/>
      <c r="S39" s="425"/>
      <c r="T39" s="425"/>
      <c r="U39" s="425"/>
      <c r="V39" s="425"/>
      <c r="W39" s="425"/>
      <c r="X39" s="425"/>
      <c r="Y39" s="425"/>
      <c r="Z39" s="154"/>
      <c r="AA39" s="130">
        <f t="shared" si="1"/>
        <v>985</v>
      </c>
      <c r="AB39" s="130">
        <f t="shared" si="2"/>
        <v>985</v>
      </c>
      <c r="AC39" s="130">
        <f t="shared" si="3"/>
        <v>1051</v>
      </c>
      <c r="AD39" s="130">
        <f t="shared" si="4"/>
        <v>1051</v>
      </c>
      <c r="AE39" s="182"/>
      <c r="AF39" s="182"/>
      <c r="AG39" s="182"/>
      <c r="AH39" s="182"/>
      <c r="AI39" s="182"/>
      <c r="AJ39" s="182"/>
      <c r="AK39" s="182"/>
      <c r="AL39" s="182"/>
      <c r="AM39" s="182">
        <v>549</v>
      </c>
      <c r="AN39" s="182">
        <v>549</v>
      </c>
      <c r="AO39" s="182">
        <v>1051</v>
      </c>
      <c r="AP39" s="182">
        <v>1051</v>
      </c>
      <c r="AQ39" s="182">
        <v>436</v>
      </c>
      <c r="AR39" s="182">
        <v>436</v>
      </c>
      <c r="AS39" s="182"/>
      <c r="AT39" s="182"/>
    </row>
    <row r="40" spans="1:46" x14ac:dyDescent="0.25">
      <c r="A40" s="43">
        <f t="shared" si="8"/>
        <v>14</v>
      </c>
      <c r="B40" s="184" t="s">
        <v>206</v>
      </c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25"/>
      <c r="X40" s="425"/>
      <c r="Y40" s="425"/>
      <c r="Z40" s="154"/>
      <c r="AA40" s="130">
        <f t="shared" si="1"/>
        <v>0</v>
      </c>
      <c r="AB40" s="130">
        <f t="shared" si="2"/>
        <v>0</v>
      </c>
      <c r="AC40" s="130">
        <f t="shared" si="3"/>
        <v>0</v>
      </c>
      <c r="AD40" s="130">
        <f t="shared" si="4"/>
        <v>0</v>
      </c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</row>
    <row r="41" spans="1:46" x14ac:dyDescent="0.25">
      <c r="A41" s="43">
        <f t="shared" si="8"/>
        <v>15</v>
      </c>
      <c r="B41" s="185" t="s">
        <v>207</v>
      </c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154"/>
      <c r="AA41" s="130">
        <f t="shared" si="1"/>
        <v>0</v>
      </c>
      <c r="AB41" s="130">
        <f t="shared" si="2"/>
        <v>0</v>
      </c>
      <c r="AC41" s="130">
        <f t="shared" si="3"/>
        <v>0</v>
      </c>
      <c r="AD41" s="130">
        <f t="shared" si="4"/>
        <v>0</v>
      </c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</row>
    <row r="42" spans="1:46" ht="30" x14ac:dyDescent="0.25">
      <c r="A42" s="43">
        <f t="shared" si="8"/>
        <v>16</v>
      </c>
      <c r="B42" s="184" t="s">
        <v>208</v>
      </c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25"/>
      <c r="X42" s="425"/>
      <c r="Y42" s="425"/>
      <c r="Z42" s="154"/>
      <c r="AA42" s="130">
        <f t="shared" si="1"/>
        <v>18</v>
      </c>
      <c r="AB42" s="130">
        <f t="shared" si="2"/>
        <v>18</v>
      </c>
      <c r="AC42" s="130">
        <f t="shared" si="3"/>
        <v>47</v>
      </c>
      <c r="AD42" s="130">
        <f t="shared" si="4"/>
        <v>47</v>
      </c>
      <c r="AE42" s="154"/>
      <c r="AF42" s="154"/>
      <c r="AG42" s="154"/>
      <c r="AH42" s="154"/>
      <c r="AI42" s="154"/>
      <c r="AJ42" s="154"/>
      <c r="AK42" s="154"/>
      <c r="AL42" s="154"/>
      <c r="AM42" s="182">
        <v>18</v>
      </c>
      <c r="AN42" s="182">
        <v>18</v>
      </c>
      <c r="AO42" s="182">
        <v>47</v>
      </c>
      <c r="AP42" s="182">
        <v>47</v>
      </c>
      <c r="AQ42" s="154"/>
      <c r="AR42" s="154"/>
      <c r="AS42" s="154"/>
      <c r="AT42" s="154"/>
    </row>
    <row r="43" spans="1:46" x14ac:dyDescent="0.25">
      <c r="A43" s="43">
        <f t="shared" si="8"/>
        <v>17</v>
      </c>
      <c r="B43" s="185" t="s">
        <v>209</v>
      </c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V43" s="425"/>
      <c r="W43" s="425"/>
      <c r="X43" s="425"/>
      <c r="Y43" s="425"/>
      <c r="Z43" s="154"/>
      <c r="AA43" s="130">
        <f t="shared" si="1"/>
        <v>0</v>
      </c>
      <c r="AB43" s="130">
        <f t="shared" si="2"/>
        <v>0</v>
      </c>
      <c r="AC43" s="130">
        <f t="shared" si="3"/>
        <v>0</v>
      </c>
      <c r="AD43" s="130">
        <f t="shared" si="4"/>
        <v>0</v>
      </c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</row>
    <row r="44" spans="1:46" x14ac:dyDescent="0.25">
      <c r="A44" s="43">
        <f t="shared" si="8"/>
        <v>18</v>
      </c>
      <c r="B44" s="185" t="s">
        <v>210</v>
      </c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5"/>
      <c r="U44" s="425"/>
      <c r="V44" s="425"/>
      <c r="W44" s="425"/>
      <c r="X44" s="425"/>
      <c r="Y44" s="425"/>
      <c r="Z44" s="154"/>
      <c r="AA44" s="130">
        <f t="shared" si="1"/>
        <v>0</v>
      </c>
      <c r="AB44" s="130">
        <f t="shared" si="2"/>
        <v>0</v>
      </c>
      <c r="AC44" s="130">
        <f t="shared" si="3"/>
        <v>0</v>
      </c>
      <c r="AD44" s="130">
        <f t="shared" si="4"/>
        <v>0</v>
      </c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</row>
    <row r="45" spans="1:46" x14ac:dyDescent="0.25">
      <c r="A45" s="43">
        <f t="shared" si="8"/>
        <v>19</v>
      </c>
      <c r="B45" s="185" t="s">
        <v>211</v>
      </c>
      <c r="C45" s="425"/>
      <c r="D45" s="425"/>
      <c r="E45" s="425"/>
      <c r="F45" s="425"/>
      <c r="G45" s="42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5"/>
      <c r="Y45" s="425"/>
      <c r="Z45" s="154"/>
      <c r="AA45" s="130">
        <f t="shared" si="1"/>
        <v>0</v>
      </c>
      <c r="AB45" s="130">
        <f t="shared" si="2"/>
        <v>0</v>
      </c>
      <c r="AC45" s="130">
        <f t="shared" si="3"/>
        <v>0</v>
      </c>
      <c r="AD45" s="130">
        <f t="shared" si="4"/>
        <v>0</v>
      </c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</row>
    <row r="46" spans="1:46" ht="30" x14ac:dyDescent="0.25">
      <c r="A46" s="43">
        <f t="shared" si="8"/>
        <v>20</v>
      </c>
      <c r="B46" s="184" t="s">
        <v>212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30">
        <f t="shared" si="1"/>
        <v>0</v>
      </c>
      <c r="AB46" s="130">
        <f t="shared" si="2"/>
        <v>0</v>
      </c>
      <c r="AC46" s="130">
        <f t="shared" si="3"/>
        <v>0</v>
      </c>
      <c r="AD46" s="130">
        <f t="shared" si="4"/>
        <v>0</v>
      </c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</row>
    <row r="47" spans="1:46" ht="30" x14ac:dyDescent="0.25">
      <c r="A47" s="43">
        <f t="shared" si="8"/>
        <v>21</v>
      </c>
      <c r="B47" s="184" t="s">
        <v>213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30">
        <f t="shared" si="1"/>
        <v>0</v>
      </c>
      <c r="AB47" s="130">
        <f t="shared" si="2"/>
        <v>0</v>
      </c>
      <c r="AC47" s="130">
        <f t="shared" si="3"/>
        <v>0</v>
      </c>
      <c r="AD47" s="130">
        <f t="shared" si="4"/>
        <v>0</v>
      </c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</row>
    <row r="48" spans="1:46" x14ac:dyDescent="0.25">
      <c r="A48" s="43">
        <f t="shared" si="8"/>
        <v>22</v>
      </c>
      <c r="B48" s="185" t="s">
        <v>214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>
        <v>1</v>
      </c>
      <c r="P48" s="215">
        <v>1</v>
      </c>
      <c r="Q48" s="215"/>
      <c r="R48" s="215"/>
      <c r="S48" s="215">
        <v>1</v>
      </c>
      <c r="T48" s="215">
        <v>1</v>
      </c>
      <c r="U48" s="215"/>
      <c r="V48" s="215"/>
      <c r="W48" s="215"/>
      <c r="X48" s="215"/>
      <c r="Y48" s="215"/>
      <c r="Z48" s="215"/>
      <c r="AA48" s="130">
        <f t="shared" si="1"/>
        <v>970</v>
      </c>
      <c r="AB48" s="130">
        <f t="shared" si="2"/>
        <v>790</v>
      </c>
      <c r="AC48" s="130">
        <f t="shared" si="3"/>
        <v>3016</v>
      </c>
      <c r="AD48" s="130">
        <f t="shared" si="4"/>
        <v>2487</v>
      </c>
      <c r="AE48" s="220"/>
      <c r="AF48" s="220"/>
      <c r="AG48" s="220"/>
      <c r="AH48" s="220"/>
      <c r="AI48" s="220"/>
      <c r="AJ48" s="220"/>
      <c r="AK48" s="220"/>
      <c r="AL48" s="220"/>
      <c r="AM48" s="220">
        <v>970</v>
      </c>
      <c r="AN48" s="220">
        <v>790</v>
      </c>
      <c r="AO48" s="220">
        <v>3016</v>
      </c>
      <c r="AP48" s="220">
        <v>2487</v>
      </c>
      <c r="AQ48" s="220"/>
      <c r="AR48" s="220"/>
      <c r="AS48" s="220"/>
      <c r="AT48" s="220"/>
    </row>
    <row r="49" spans="1:46" x14ac:dyDescent="0.25">
      <c r="A49" s="43">
        <f t="shared" si="8"/>
        <v>23</v>
      </c>
      <c r="B49" s="185" t="s">
        <v>215</v>
      </c>
      <c r="C49" s="215">
        <v>1</v>
      </c>
      <c r="D49" s="215">
        <v>1</v>
      </c>
      <c r="E49" s="215"/>
      <c r="F49" s="215"/>
      <c r="G49" s="215">
        <v>1</v>
      </c>
      <c r="H49" s="215">
        <v>1</v>
      </c>
      <c r="I49" s="215"/>
      <c r="J49" s="215"/>
      <c r="K49" s="215"/>
      <c r="L49" s="215"/>
      <c r="M49" s="215"/>
      <c r="N49" s="215"/>
      <c r="O49" s="215"/>
      <c r="P49" s="215">
        <v>1</v>
      </c>
      <c r="Q49" s="215"/>
      <c r="R49" s="215">
        <v>1</v>
      </c>
      <c r="S49" s="215"/>
      <c r="T49" s="215"/>
      <c r="U49" s="215">
        <v>1</v>
      </c>
      <c r="V49" s="215">
        <v>1</v>
      </c>
      <c r="W49" s="215"/>
      <c r="X49" s="215"/>
      <c r="Y49" s="215"/>
      <c r="Z49" s="215"/>
      <c r="AA49" s="219">
        <f>AE49+AI49+AM49+AQ49</f>
        <v>1273</v>
      </c>
      <c r="AB49" s="219">
        <f>AF49+AJ49+AN49+AR49</f>
        <v>1273</v>
      </c>
      <c r="AC49" s="219">
        <f>AG49+AK49+AO49+AS49</f>
        <v>3429</v>
      </c>
      <c r="AD49" s="219">
        <f>AH49+AL49+AP49+AT49</f>
        <v>3429</v>
      </c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6">
        <v>1273</v>
      </c>
      <c r="AR49" s="226">
        <v>1273</v>
      </c>
      <c r="AS49" s="226">
        <v>3429</v>
      </c>
      <c r="AT49" s="226">
        <v>3429</v>
      </c>
    </row>
    <row r="50" spans="1:46" x14ac:dyDescent="0.25">
      <c r="A50" s="43">
        <f t="shared" si="8"/>
        <v>24</v>
      </c>
      <c r="B50" s="185" t="s">
        <v>216</v>
      </c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>
        <v>1</v>
      </c>
      <c r="V50" s="215">
        <v>1</v>
      </c>
      <c r="W50" s="154"/>
      <c r="X50" s="154"/>
      <c r="Y50" s="154"/>
      <c r="Z50" s="154"/>
      <c r="AA50" s="130">
        <f t="shared" si="1"/>
        <v>1875</v>
      </c>
      <c r="AB50" s="130">
        <f t="shared" si="2"/>
        <v>1875</v>
      </c>
      <c r="AC50" s="130">
        <f t="shared" si="3"/>
        <v>1029</v>
      </c>
      <c r="AD50" s="130">
        <f t="shared" si="4"/>
        <v>1029</v>
      </c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9">
        <v>1875</v>
      </c>
      <c r="AR50" s="229">
        <v>1875</v>
      </c>
      <c r="AS50" s="220">
        <v>1029</v>
      </c>
      <c r="AT50" s="220">
        <v>1029</v>
      </c>
    </row>
    <row r="51" spans="1:46" x14ac:dyDescent="0.25">
      <c r="A51" s="43">
        <f t="shared" si="8"/>
        <v>25</v>
      </c>
      <c r="B51" s="185" t="s">
        <v>217</v>
      </c>
      <c r="C51" s="215"/>
      <c r="D51" s="215"/>
      <c r="E51" s="215"/>
      <c r="F51" s="215"/>
      <c r="G51" s="215"/>
      <c r="H51" s="215"/>
      <c r="I51" s="215">
        <v>1</v>
      </c>
      <c r="J51" s="215">
        <v>1</v>
      </c>
      <c r="K51" s="215"/>
      <c r="L51" s="215"/>
      <c r="M51" s="215">
        <v>1</v>
      </c>
      <c r="N51" s="215">
        <v>1</v>
      </c>
      <c r="O51" s="215">
        <v>1</v>
      </c>
      <c r="P51" s="215">
        <v>1</v>
      </c>
      <c r="Q51" s="215"/>
      <c r="R51" s="215"/>
      <c r="S51" s="215">
        <v>1</v>
      </c>
      <c r="T51" s="215">
        <v>1</v>
      </c>
      <c r="U51" s="215"/>
      <c r="V51" s="215"/>
      <c r="W51" s="215"/>
      <c r="X51" s="215"/>
      <c r="Y51" s="215"/>
      <c r="Z51" s="215"/>
      <c r="AA51" s="219">
        <v>835</v>
      </c>
      <c r="AB51" s="219">
        <v>824</v>
      </c>
      <c r="AC51" s="219">
        <v>879</v>
      </c>
      <c r="AD51" s="219">
        <v>863</v>
      </c>
      <c r="AE51" s="220"/>
      <c r="AF51" s="220"/>
      <c r="AG51" s="220"/>
      <c r="AH51" s="220"/>
      <c r="AI51" s="220">
        <v>556</v>
      </c>
      <c r="AJ51" s="220">
        <v>545</v>
      </c>
      <c r="AK51" s="220">
        <v>554</v>
      </c>
      <c r="AL51" s="220">
        <v>538</v>
      </c>
      <c r="AM51" s="220">
        <v>279</v>
      </c>
      <c r="AN51" s="220">
        <v>279</v>
      </c>
      <c r="AO51" s="220">
        <v>325</v>
      </c>
      <c r="AP51" s="220">
        <v>325</v>
      </c>
      <c r="AQ51" s="220"/>
      <c r="AR51" s="220"/>
      <c r="AS51" s="220"/>
      <c r="AT51" s="154"/>
    </row>
    <row r="52" spans="1:46" x14ac:dyDescent="0.25">
      <c r="A52" s="43">
        <f t="shared" si="8"/>
        <v>26</v>
      </c>
      <c r="B52" s="185" t="s">
        <v>218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30">
        <f t="shared" si="1"/>
        <v>0</v>
      </c>
      <c r="AB52" s="130">
        <f t="shared" si="2"/>
        <v>0</v>
      </c>
      <c r="AC52" s="130">
        <f t="shared" si="3"/>
        <v>0</v>
      </c>
      <c r="AD52" s="130">
        <f t="shared" si="4"/>
        <v>0</v>
      </c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</row>
    <row r="53" spans="1:46" x14ac:dyDescent="0.25">
      <c r="A53" s="43">
        <f t="shared" si="8"/>
        <v>27</v>
      </c>
      <c r="B53" s="184" t="s">
        <v>219</v>
      </c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>
        <v>1</v>
      </c>
      <c r="P53" s="176">
        <v>1</v>
      </c>
      <c r="Q53" s="176"/>
      <c r="R53" s="176"/>
      <c r="S53" s="176"/>
      <c r="T53" s="176"/>
      <c r="U53" s="176"/>
      <c r="V53" s="176"/>
      <c r="W53" s="176"/>
      <c r="X53" s="176"/>
      <c r="Y53" s="154"/>
      <c r="Z53" s="154"/>
      <c r="AA53" s="130">
        <f t="shared" si="1"/>
        <v>593</v>
      </c>
      <c r="AB53" s="130">
        <f t="shared" si="2"/>
        <v>593</v>
      </c>
      <c r="AC53" s="130">
        <f t="shared" si="3"/>
        <v>687</v>
      </c>
      <c r="AD53" s="130">
        <f t="shared" si="4"/>
        <v>687</v>
      </c>
      <c r="AE53" s="182"/>
      <c r="AF53" s="182"/>
      <c r="AG53" s="182"/>
      <c r="AH53" s="182"/>
      <c r="AI53" s="182"/>
      <c r="AJ53" s="182"/>
      <c r="AK53" s="182"/>
      <c r="AL53" s="182"/>
      <c r="AM53" s="182">
        <v>593</v>
      </c>
      <c r="AN53" s="182">
        <v>593</v>
      </c>
      <c r="AO53" s="182">
        <v>687</v>
      </c>
      <c r="AP53" s="182">
        <v>687</v>
      </c>
      <c r="AQ53" s="182"/>
      <c r="AR53" s="182"/>
      <c r="AS53" s="182"/>
      <c r="AT53" s="182"/>
    </row>
    <row r="54" spans="1:46" x14ac:dyDescent="0.25">
      <c r="A54" s="43">
        <f t="shared" si="8"/>
        <v>28</v>
      </c>
      <c r="B54" s="185" t="s">
        <v>220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>
        <v>1</v>
      </c>
      <c r="P54" s="176">
        <v>1</v>
      </c>
      <c r="Q54" s="176"/>
      <c r="R54" s="176"/>
      <c r="S54" s="176"/>
      <c r="T54" s="176"/>
      <c r="U54" s="176"/>
      <c r="V54" s="176"/>
      <c r="W54" s="176"/>
      <c r="X54" s="154"/>
      <c r="Y54" s="154"/>
      <c r="Z54" s="154"/>
      <c r="AA54" s="130">
        <f t="shared" si="1"/>
        <v>0</v>
      </c>
      <c r="AB54" s="130">
        <f t="shared" si="2"/>
        <v>0</v>
      </c>
      <c r="AC54" s="130">
        <f t="shared" si="3"/>
        <v>0</v>
      </c>
      <c r="AD54" s="130">
        <f t="shared" si="4"/>
        <v>0</v>
      </c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</row>
    <row r="55" spans="1:46" ht="30" x14ac:dyDescent="0.25">
      <c r="A55" s="43">
        <f t="shared" si="8"/>
        <v>29</v>
      </c>
      <c r="B55" s="184" t="s">
        <v>221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76">
        <v>1</v>
      </c>
      <c r="V55" s="176">
        <v>1</v>
      </c>
      <c r="W55" s="154"/>
      <c r="X55" s="154"/>
      <c r="Y55" s="154"/>
      <c r="Z55" s="154"/>
      <c r="AA55" s="130">
        <f t="shared" si="1"/>
        <v>137</v>
      </c>
      <c r="AB55" s="130">
        <f t="shared" si="2"/>
        <v>0</v>
      </c>
      <c r="AC55" s="130">
        <f t="shared" si="3"/>
        <v>88</v>
      </c>
      <c r="AD55" s="130">
        <f t="shared" si="4"/>
        <v>0</v>
      </c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>
        <v>137</v>
      </c>
      <c r="AR55" s="182"/>
      <c r="AS55" s="182">
        <v>88</v>
      </c>
      <c r="AT55" s="182"/>
    </row>
    <row r="56" spans="1:46" ht="30" x14ac:dyDescent="0.25">
      <c r="A56" s="43">
        <f t="shared" si="8"/>
        <v>30</v>
      </c>
      <c r="B56" s="184" t="s">
        <v>222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>
        <v>2</v>
      </c>
      <c r="V56" s="176">
        <v>2</v>
      </c>
      <c r="W56" s="176"/>
      <c r="X56" s="176"/>
      <c r="Y56" s="176"/>
      <c r="Z56" s="176"/>
      <c r="AA56" s="130">
        <f t="shared" si="1"/>
        <v>179</v>
      </c>
      <c r="AB56" s="130">
        <f t="shared" si="2"/>
        <v>179</v>
      </c>
      <c r="AC56" s="130">
        <f t="shared" si="3"/>
        <v>179</v>
      </c>
      <c r="AD56" s="130">
        <f t="shared" si="4"/>
        <v>179</v>
      </c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95">
        <v>179</v>
      </c>
      <c r="AR56" s="195">
        <v>179</v>
      </c>
      <c r="AS56" s="195">
        <v>179</v>
      </c>
      <c r="AT56" s="195">
        <v>179</v>
      </c>
    </row>
    <row r="57" spans="1:46" ht="30" x14ac:dyDescent="0.25">
      <c r="A57" s="43">
        <f t="shared" si="8"/>
        <v>31</v>
      </c>
      <c r="B57" s="184" t="s">
        <v>223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30">
        <f t="shared" si="1"/>
        <v>0</v>
      </c>
      <c r="AB57" s="130">
        <f t="shared" si="2"/>
        <v>0</v>
      </c>
      <c r="AC57" s="130">
        <f t="shared" si="3"/>
        <v>0</v>
      </c>
      <c r="AD57" s="130">
        <f t="shared" si="4"/>
        <v>0</v>
      </c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</row>
    <row r="58" spans="1:46" ht="30" x14ac:dyDescent="0.25">
      <c r="A58" s="43">
        <f t="shared" si="8"/>
        <v>32</v>
      </c>
      <c r="B58" s="184" t="s">
        <v>224</v>
      </c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30">
        <f t="shared" si="1"/>
        <v>0</v>
      </c>
      <c r="AB58" s="130">
        <f t="shared" si="2"/>
        <v>0</v>
      </c>
      <c r="AC58" s="130">
        <f t="shared" si="3"/>
        <v>0</v>
      </c>
      <c r="AD58" s="130">
        <f t="shared" si="4"/>
        <v>0</v>
      </c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</row>
    <row r="59" spans="1:46" ht="30" x14ac:dyDescent="0.25">
      <c r="A59" s="190">
        <v>33</v>
      </c>
      <c r="B59" s="170" t="s">
        <v>271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81">
        <f t="shared" si="1"/>
        <v>0</v>
      </c>
      <c r="AB59" s="181">
        <f t="shared" si="2"/>
        <v>0</v>
      </c>
      <c r="AC59" s="181">
        <f t="shared" si="3"/>
        <v>0</v>
      </c>
      <c r="AD59" s="181">
        <f t="shared" si="4"/>
        <v>0</v>
      </c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</row>
    <row r="60" spans="1:46" x14ac:dyDescent="0.25">
      <c r="A60" s="190">
        <v>34</v>
      </c>
      <c r="B60" s="170" t="s">
        <v>298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81">
        <f t="shared" si="1"/>
        <v>0</v>
      </c>
      <c r="AB60" s="181">
        <f t="shared" si="2"/>
        <v>0</v>
      </c>
      <c r="AC60" s="181">
        <f t="shared" si="3"/>
        <v>0</v>
      </c>
      <c r="AD60" s="181">
        <f t="shared" si="4"/>
        <v>0</v>
      </c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</row>
    <row r="61" spans="1:46" x14ac:dyDescent="0.25">
      <c r="B61" s="134" t="s">
        <v>225</v>
      </c>
      <c r="C61" s="180">
        <f t="shared" ref="C61:Y61" si="9">SUM(C27:C60)</f>
        <v>2</v>
      </c>
      <c r="D61" s="180">
        <f t="shared" si="9"/>
        <v>3</v>
      </c>
      <c r="E61" s="180">
        <f t="shared" si="9"/>
        <v>0</v>
      </c>
      <c r="F61" s="180">
        <f t="shared" si="9"/>
        <v>1</v>
      </c>
      <c r="G61" s="180">
        <f t="shared" si="9"/>
        <v>1</v>
      </c>
      <c r="H61" s="180">
        <f t="shared" si="9"/>
        <v>1</v>
      </c>
      <c r="I61" s="180">
        <f t="shared" si="9"/>
        <v>5</v>
      </c>
      <c r="J61" s="180">
        <f t="shared" si="9"/>
        <v>4</v>
      </c>
      <c r="K61" s="180">
        <f t="shared" si="9"/>
        <v>0</v>
      </c>
      <c r="L61" s="180">
        <f t="shared" si="9"/>
        <v>0</v>
      </c>
      <c r="M61" s="180">
        <f t="shared" si="9"/>
        <v>4</v>
      </c>
      <c r="N61" s="180">
        <f t="shared" si="9"/>
        <v>3</v>
      </c>
      <c r="O61" s="180">
        <f t="shared" si="9"/>
        <v>16</v>
      </c>
      <c r="P61" s="180">
        <f t="shared" si="9"/>
        <v>16</v>
      </c>
      <c r="Q61" s="180">
        <f t="shared" si="9"/>
        <v>0</v>
      </c>
      <c r="R61" s="180">
        <f t="shared" si="9"/>
        <v>1</v>
      </c>
      <c r="S61" s="180">
        <f t="shared" si="9"/>
        <v>5</v>
      </c>
      <c r="T61" s="180">
        <f t="shared" si="9"/>
        <v>5</v>
      </c>
      <c r="U61" s="180">
        <f t="shared" si="9"/>
        <v>13</v>
      </c>
      <c r="V61" s="180">
        <f t="shared" si="9"/>
        <v>12</v>
      </c>
      <c r="W61" s="180">
        <f t="shared" si="9"/>
        <v>0</v>
      </c>
      <c r="X61" s="180">
        <f t="shared" si="9"/>
        <v>0</v>
      </c>
      <c r="Y61" s="180">
        <f t="shared" si="9"/>
        <v>2</v>
      </c>
      <c r="Z61" s="180">
        <f>SUM(Z27:Z60)</f>
        <v>2</v>
      </c>
      <c r="AA61" s="181">
        <f t="shared" si="1"/>
        <v>58172</v>
      </c>
      <c r="AB61" s="181">
        <f t="shared" si="2"/>
        <v>55002</v>
      </c>
      <c r="AC61" s="181">
        <f t="shared" si="3"/>
        <v>70045</v>
      </c>
      <c r="AD61" s="130">
        <f t="shared" si="4"/>
        <v>66895</v>
      </c>
      <c r="AE61" s="180">
        <f>SUM(AE27:AE60)</f>
        <v>183</v>
      </c>
      <c r="AF61" s="180">
        <f t="shared" ref="AF61:AT61" si="10">SUM(AF27:AF60)</f>
        <v>170</v>
      </c>
      <c r="AG61" s="180">
        <f t="shared" si="10"/>
        <v>315</v>
      </c>
      <c r="AH61" s="180">
        <f t="shared" si="10"/>
        <v>215</v>
      </c>
      <c r="AI61" s="180">
        <f t="shared" si="10"/>
        <v>7972</v>
      </c>
      <c r="AJ61" s="180">
        <f t="shared" si="10"/>
        <v>7659</v>
      </c>
      <c r="AK61" s="180">
        <f t="shared" si="10"/>
        <v>11848</v>
      </c>
      <c r="AL61" s="180">
        <f t="shared" si="10"/>
        <v>11164</v>
      </c>
      <c r="AM61" s="180">
        <f t="shared" si="10"/>
        <v>35563</v>
      </c>
      <c r="AN61" s="180">
        <f t="shared" si="10"/>
        <v>32872</v>
      </c>
      <c r="AO61" s="180">
        <f t="shared" si="10"/>
        <v>44777</v>
      </c>
      <c r="AP61" s="180">
        <f t="shared" si="10"/>
        <v>42519</v>
      </c>
      <c r="AQ61" s="180">
        <f t="shared" si="10"/>
        <v>14454</v>
      </c>
      <c r="AR61" s="180">
        <f t="shared" si="10"/>
        <v>14301</v>
      </c>
      <c r="AS61" s="180">
        <f t="shared" si="10"/>
        <v>13105</v>
      </c>
      <c r="AT61" s="180">
        <f t="shared" si="10"/>
        <v>12997</v>
      </c>
    </row>
    <row r="62" spans="1:46" x14ac:dyDescent="0.25">
      <c r="B62" s="135" t="s">
        <v>226</v>
      </c>
      <c r="C62" s="148">
        <f>C61+C26</f>
        <v>7</v>
      </c>
      <c r="D62" s="148">
        <f t="shared" ref="D62:Z62" si="11">D61+D26</f>
        <v>8</v>
      </c>
      <c r="E62" s="148">
        <f t="shared" si="11"/>
        <v>0</v>
      </c>
      <c r="F62" s="148">
        <f t="shared" si="11"/>
        <v>1</v>
      </c>
      <c r="G62" s="148">
        <f t="shared" si="11"/>
        <v>3</v>
      </c>
      <c r="H62" s="148">
        <f t="shared" si="11"/>
        <v>3</v>
      </c>
      <c r="I62" s="148">
        <f t="shared" si="11"/>
        <v>25</v>
      </c>
      <c r="J62" s="148">
        <f t="shared" si="11"/>
        <v>21</v>
      </c>
      <c r="K62" s="148">
        <f t="shared" si="11"/>
        <v>0</v>
      </c>
      <c r="L62" s="148">
        <f t="shared" si="11"/>
        <v>1</v>
      </c>
      <c r="M62" s="148">
        <f t="shared" si="11"/>
        <v>9</v>
      </c>
      <c r="N62" s="148">
        <f t="shared" si="11"/>
        <v>6</v>
      </c>
      <c r="O62" s="148">
        <f t="shared" si="11"/>
        <v>56</v>
      </c>
      <c r="P62" s="148">
        <f t="shared" si="11"/>
        <v>52</v>
      </c>
      <c r="Q62" s="148">
        <f t="shared" si="11"/>
        <v>2</v>
      </c>
      <c r="R62" s="148">
        <f t="shared" si="11"/>
        <v>1</v>
      </c>
      <c r="S62" s="148">
        <f t="shared" si="11"/>
        <v>29</v>
      </c>
      <c r="T62" s="148">
        <f t="shared" si="11"/>
        <v>30</v>
      </c>
      <c r="U62" s="148">
        <f t="shared" si="11"/>
        <v>19</v>
      </c>
      <c r="V62" s="148">
        <f t="shared" si="11"/>
        <v>15</v>
      </c>
      <c r="W62" s="148">
        <f t="shared" si="11"/>
        <v>0</v>
      </c>
      <c r="X62" s="148">
        <f t="shared" si="11"/>
        <v>0</v>
      </c>
      <c r="Y62" s="148">
        <f t="shared" si="11"/>
        <v>5</v>
      </c>
      <c r="Z62" s="148">
        <f t="shared" si="11"/>
        <v>5</v>
      </c>
      <c r="AA62" s="155">
        <f t="shared" si="1"/>
        <v>339723</v>
      </c>
      <c r="AB62" s="155">
        <f t="shared" si="2"/>
        <v>328599</v>
      </c>
      <c r="AC62" s="155">
        <f t="shared" si="3"/>
        <v>413564</v>
      </c>
      <c r="AD62" s="155">
        <f t="shared" si="4"/>
        <v>387922</v>
      </c>
      <c r="AE62" s="148">
        <f>AE61+AE26</f>
        <v>4331</v>
      </c>
      <c r="AF62" s="148">
        <f t="shared" ref="AF62:AT62" si="12">AF61+AF26</f>
        <v>3167</v>
      </c>
      <c r="AG62" s="148">
        <f t="shared" si="12"/>
        <v>5931</v>
      </c>
      <c r="AH62" s="148">
        <f t="shared" si="12"/>
        <v>4347</v>
      </c>
      <c r="AI62" s="148">
        <f t="shared" si="12"/>
        <v>89555</v>
      </c>
      <c r="AJ62" s="148">
        <f t="shared" si="12"/>
        <v>87185</v>
      </c>
      <c r="AK62" s="148">
        <f t="shared" si="12"/>
        <v>104525</v>
      </c>
      <c r="AL62" s="148">
        <f t="shared" si="12"/>
        <v>100155</v>
      </c>
      <c r="AM62" s="148">
        <f t="shared" si="12"/>
        <v>216876</v>
      </c>
      <c r="AN62" s="148">
        <f t="shared" si="12"/>
        <v>210018</v>
      </c>
      <c r="AO62" s="148">
        <f t="shared" si="12"/>
        <v>286004</v>
      </c>
      <c r="AP62" s="148">
        <f t="shared" si="12"/>
        <v>268073</v>
      </c>
      <c r="AQ62" s="148">
        <f t="shared" si="12"/>
        <v>28961</v>
      </c>
      <c r="AR62" s="148">
        <f t="shared" si="12"/>
        <v>28229</v>
      </c>
      <c r="AS62" s="148">
        <f t="shared" si="12"/>
        <v>17104</v>
      </c>
      <c r="AT62" s="148">
        <f t="shared" si="12"/>
        <v>15347</v>
      </c>
    </row>
  </sheetData>
  <mergeCells count="87">
    <mergeCell ref="AC10:AC11"/>
    <mergeCell ref="AD10:AD11"/>
    <mergeCell ref="A6:A11"/>
    <mergeCell ref="B6:B11"/>
    <mergeCell ref="B3:AA3"/>
    <mergeCell ref="W10:W11"/>
    <mergeCell ref="X10:X11"/>
    <mergeCell ref="Y10:Y11"/>
    <mergeCell ref="Z10:Z11"/>
    <mergeCell ref="AA10:AA11"/>
    <mergeCell ref="AB10:AB11"/>
    <mergeCell ref="Q10:Q11"/>
    <mergeCell ref="R10:R11"/>
    <mergeCell ref="S10:S11"/>
    <mergeCell ref="T10:T11"/>
    <mergeCell ref="U10:U11"/>
    <mergeCell ref="V10:V11"/>
    <mergeCell ref="K10:K11"/>
    <mergeCell ref="L10:L11"/>
    <mergeCell ref="M10:M11"/>
    <mergeCell ref="N10:N11"/>
    <mergeCell ref="O10:O11"/>
    <mergeCell ref="P10:P11"/>
    <mergeCell ref="AA6:AT6"/>
    <mergeCell ref="AE7:AT7"/>
    <mergeCell ref="C10:C11"/>
    <mergeCell ref="D10:D11"/>
    <mergeCell ref="E10:E11"/>
    <mergeCell ref="F10:F11"/>
    <mergeCell ref="G10:G11"/>
    <mergeCell ref="H10:H11"/>
    <mergeCell ref="I10:I11"/>
    <mergeCell ref="J10:J11"/>
    <mergeCell ref="AP10:AP11"/>
    <mergeCell ref="AQ8:AT8"/>
    <mergeCell ref="AQ9:AR9"/>
    <mergeCell ref="AS9:AT9"/>
    <mergeCell ref="AQ10:AQ11"/>
    <mergeCell ref="AR10:AR11"/>
    <mergeCell ref="AS10:AS11"/>
    <mergeCell ref="AT10:AT11"/>
    <mergeCell ref="AI10:AI11"/>
    <mergeCell ref="AJ10:AJ11"/>
    <mergeCell ref="AK10:AK11"/>
    <mergeCell ref="AL10:AL11"/>
    <mergeCell ref="AM8:AP8"/>
    <mergeCell ref="AM9:AN9"/>
    <mergeCell ref="AO9:AP9"/>
    <mergeCell ref="AM10:AM11"/>
    <mergeCell ref="AN10:AN11"/>
    <mergeCell ref="AO10:AO11"/>
    <mergeCell ref="AE10:AE11"/>
    <mergeCell ref="AF10:AF11"/>
    <mergeCell ref="AG10:AG11"/>
    <mergeCell ref="AH10:AH11"/>
    <mergeCell ref="AE9:AF9"/>
    <mergeCell ref="W9:X9"/>
    <mergeCell ref="Y9:Z9"/>
    <mergeCell ref="U7:Z7"/>
    <mergeCell ref="AA7:AD8"/>
    <mergeCell ref="AE8:AH8"/>
    <mergeCell ref="AG9:AH9"/>
    <mergeCell ref="AA9:AB9"/>
    <mergeCell ref="AC9:AD9"/>
    <mergeCell ref="C7:H7"/>
    <mergeCell ref="I7:N7"/>
    <mergeCell ref="O7:T7"/>
    <mergeCell ref="Q8:T8"/>
    <mergeCell ref="E8:H8"/>
    <mergeCell ref="I8:J9"/>
    <mergeCell ref="E9:F9"/>
    <mergeCell ref="E2:F2"/>
    <mergeCell ref="C6:Z6"/>
    <mergeCell ref="AE3:AI3"/>
    <mergeCell ref="AI9:AJ9"/>
    <mergeCell ref="AK9:AL9"/>
    <mergeCell ref="S9:T9"/>
    <mergeCell ref="K9:L9"/>
    <mergeCell ref="M9:N9"/>
    <mergeCell ref="Q9:R9"/>
    <mergeCell ref="U8:V9"/>
    <mergeCell ref="W8:Z8"/>
    <mergeCell ref="K8:N8"/>
    <mergeCell ref="O8:P9"/>
    <mergeCell ref="AI8:AL8"/>
    <mergeCell ref="C8:D9"/>
    <mergeCell ref="G9:H9"/>
  </mergeCells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информация о деятельности</vt:lpstr>
      <vt:lpstr>2 МТБ</vt:lpstr>
      <vt:lpstr>3 Охват стоматологической помощ</vt:lpstr>
      <vt:lpstr>4 терапия и детство ОМС (кол-в)</vt:lpstr>
      <vt:lpstr>5 Кач терапия и детство ОМС</vt:lpstr>
      <vt:lpstr>6 хирургия</vt:lpstr>
      <vt:lpstr>7 ортодонтия</vt:lpstr>
      <vt:lpstr>8 ортопедия платная</vt:lpstr>
      <vt:lpstr>9 рентгенология</vt:lpstr>
      <vt:lpstr>10 онкопатология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Рецлова</dc:creator>
  <cp:lastModifiedBy>Рецлова Ю.А.</cp:lastModifiedBy>
  <cp:lastPrinted>2021-01-22T09:09:23Z</cp:lastPrinted>
  <dcterms:created xsi:type="dcterms:W3CDTF">2012-04-25T11:57:56Z</dcterms:created>
  <dcterms:modified xsi:type="dcterms:W3CDTF">2022-12-14T09:49:29Z</dcterms:modified>
</cp:coreProperties>
</file>